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7/SOM/Grafovi 21/"/>
    </mc:Choice>
  </mc:AlternateContent>
  <bookViews>
    <workbookView xWindow="120" yWindow="240" windowWidth="15135" windowHeight="8490"/>
  </bookViews>
  <sheets>
    <sheet name="eksplikatsioon" sheetId="18" r:id="rId1"/>
  </sheets>
  <calcPr calcId="171027"/>
</workbook>
</file>

<file path=xl/calcChain.xml><?xml version="1.0" encoding="utf-8"?>
<calcChain xmlns="http://schemas.openxmlformats.org/spreadsheetml/2006/main">
  <c r="M9" i="18" l="1"/>
  <c r="M7" i="18" s="1"/>
  <c r="N6" i="18"/>
  <c r="L6" i="18"/>
  <c r="M8" i="18"/>
  <c r="M5" i="18"/>
  <c r="M4" i="18"/>
  <c r="L10" i="18"/>
  <c r="L9" i="18"/>
  <c r="L8" i="18"/>
  <c r="L7" i="18"/>
  <c r="L5" i="18"/>
  <c r="L4" i="18"/>
  <c r="O4" i="18"/>
  <c r="O12" i="18" s="1"/>
  <c r="N4" i="18"/>
  <c r="N9" i="18"/>
  <c r="N10" i="18"/>
  <c r="N8" i="18" s="1"/>
  <c r="N5" i="18"/>
  <c r="O10" i="18"/>
  <c r="O9" i="18"/>
  <c r="O8" i="18"/>
  <c r="O7" i="18"/>
  <c r="O6" i="18"/>
  <c r="O5" i="18"/>
  <c r="O23" i="18"/>
  <c r="O22" i="18"/>
  <c r="N23" i="18"/>
  <c r="N22" i="18"/>
  <c r="M23" i="18"/>
  <c r="L23" i="18"/>
  <c r="L22" i="18"/>
  <c r="M22" i="18"/>
  <c r="L12" i="18" l="1"/>
  <c r="P22" i="18"/>
  <c r="P9" i="18"/>
  <c r="M6" i="18"/>
  <c r="P6" i="18" s="1"/>
  <c r="P4" i="18"/>
  <c r="N7" i="18"/>
  <c r="N12" i="18" s="1"/>
  <c r="M10" i="18"/>
  <c r="P10" i="18" s="1"/>
  <c r="F38" i="18"/>
  <c r="E38" i="18"/>
  <c r="F49" i="18"/>
  <c r="E49" i="18"/>
  <c r="M12" i="18" l="1"/>
  <c r="F23" i="18"/>
  <c r="Q12" i="18" l="1"/>
  <c r="Q5" i="18"/>
  <c r="Q8" i="18"/>
  <c r="Q4" i="18"/>
  <c r="Q7" i="18"/>
  <c r="Q6" i="18"/>
  <c r="H49" i="18"/>
  <c r="E54" i="18" l="1"/>
  <c r="G54" i="18"/>
  <c r="G49" i="18"/>
  <c r="E23" i="18"/>
  <c r="O11" i="18"/>
  <c r="N11" i="18"/>
  <c r="M11" i="18"/>
  <c r="L11" i="18"/>
  <c r="H23" i="18"/>
  <c r="Q11" i="18" l="1"/>
  <c r="O24" i="18"/>
  <c r="E55" i="18"/>
  <c r="G38" i="18"/>
  <c r="G23" i="18"/>
  <c r="F54" i="18"/>
  <c r="P8" i="18"/>
  <c r="H38" i="18"/>
  <c r="P11" i="18"/>
  <c r="P7" i="18"/>
  <c r="L24" i="18"/>
  <c r="M24" i="18"/>
  <c r="O26" i="18" l="1"/>
  <c r="F55" i="18"/>
  <c r="H55" i="18"/>
  <c r="G55" i="18"/>
  <c r="N24" i="18"/>
  <c r="P23" i="18"/>
  <c r="L26" i="18"/>
  <c r="P5" i="18"/>
  <c r="P12" i="18" s="1"/>
  <c r="M26" i="18"/>
  <c r="R5" i="18" l="1"/>
  <c r="S5" i="18" s="1"/>
  <c r="R4" i="18"/>
  <c r="S4" i="18" s="1"/>
  <c r="R8" i="18"/>
  <c r="S8" i="18" s="1"/>
  <c r="R7" i="18"/>
  <c r="R6" i="18"/>
  <c r="S6" i="18" s="1"/>
  <c r="N26" i="18"/>
  <c r="P24" i="18"/>
  <c r="U11" i="18"/>
  <c r="R11" i="18"/>
  <c r="S7" i="18" l="1"/>
  <c r="T7" i="18" s="1"/>
  <c r="R12" i="18"/>
  <c r="P26" i="18"/>
  <c r="Q26" i="18" s="1"/>
  <c r="T5" i="18"/>
  <c r="T6" i="18"/>
  <c r="S11" i="18"/>
  <c r="T11" i="18" s="1"/>
  <c r="T8" i="18"/>
  <c r="S12" i="18" l="1"/>
  <c r="T4" i="18"/>
  <c r="T12" i="18" s="1"/>
  <c r="U4" i="18" l="1"/>
  <c r="T13" i="18"/>
  <c r="U7" i="18"/>
  <c r="U8" i="18"/>
  <c r="U5" i="18"/>
  <c r="U6" i="18"/>
  <c r="U12" i="18" l="1"/>
</calcChain>
</file>

<file path=xl/comments1.xml><?xml version="1.0" encoding="utf-8"?>
<comments xmlns="http://schemas.openxmlformats.org/spreadsheetml/2006/main">
  <authors>
    <author>Karin Tartu</author>
    <author>Ülle Tamm</author>
  </authors>
  <commentList>
    <comment ref="K9" authorId="0" shapeId="0">
      <text>
        <r>
          <rPr>
            <b/>
            <sz val="9"/>
            <color indexed="81"/>
            <rFont val="Segoe UI"/>
            <family val="2"/>
          </rPr>
          <t>Karin Tartu:</t>
        </r>
        <r>
          <rPr>
            <sz val="9"/>
            <color indexed="81"/>
            <rFont val="Segoe UI"/>
            <family val="2"/>
          </rPr>
          <t xml:space="preserve">
Lisarida arvutuseks
</t>
        </r>
      </text>
    </comment>
    <comment ref="K10" authorId="0" shapeId="0">
      <text>
        <r>
          <rPr>
            <b/>
            <sz val="9"/>
            <color indexed="81"/>
            <rFont val="Segoe UI"/>
            <family val="2"/>
          </rPr>
          <t>Karin Tartu:</t>
        </r>
        <r>
          <rPr>
            <sz val="9"/>
            <color indexed="81"/>
            <rFont val="Segoe UI"/>
            <family val="2"/>
          </rPr>
          <t xml:space="preserve">
Lisarida arvutuseks</t>
        </r>
      </text>
    </comment>
    <comment ref="Q26" authorId="1" shapeId="0">
      <text>
        <r>
          <rPr>
            <b/>
            <sz val="9"/>
            <color indexed="81"/>
            <rFont val="Tahoma"/>
            <family val="2"/>
            <charset val="186"/>
          </rPr>
          <t>Ülle Tamm:</t>
        </r>
        <r>
          <rPr>
            <sz val="9"/>
            <color indexed="81"/>
            <rFont val="Tahoma"/>
            <family val="2"/>
            <charset val="186"/>
          </rPr>
          <t xml:space="preserve">
kontrollkast, väärtus peab olema 0
</t>
        </r>
      </text>
    </comment>
  </commentList>
</comments>
</file>

<file path=xl/sharedStrings.xml><?xml version="1.0" encoding="utf-8"?>
<sst xmlns="http://schemas.openxmlformats.org/spreadsheetml/2006/main" count="172" uniqueCount="109">
  <si>
    <t>TREPIKODA</t>
  </si>
  <si>
    <t>KORIDOR</t>
  </si>
  <si>
    <t>KABINET</t>
  </si>
  <si>
    <t>HOONE KOKKU</t>
  </si>
  <si>
    <t>korruse üldpind</t>
  </si>
  <si>
    <t>WC</t>
  </si>
  <si>
    <t>vakantne</t>
  </si>
  <si>
    <t>Üürnike ühiskasutuses</t>
  </si>
  <si>
    <t>KOKKU üürniku üüripind</t>
  </si>
  <si>
    <t>I korrus</t>
  </si>
  <si>
    <t>II korrus</t>
  </si>
  <si>
    <t>KOKKU ainu-kasutuses pind</t>
  </si>
  <si>
    <t>Üürnikule jagatud korruse üldpind</t>
  </si>
  <si>
    <t>Üürnikule jagatud hoone üldpind</t>
  </si>
  <si>
    <t>KOKKU ühis-kasutuses pind</t>
  </si>
  <si>
    <t>hoone üldpind</t>
  </si>
  <si>
    <t>Üürnike ainukasutuses</t>
  </si>
  <si>
    <t>1</t>
  </si>
  <si>
    <t>2</t>
  </si>
  <si>
    <t>3</t>
  </si>
  <si>
    <t>4</t>
  </si>
  <si>
    <t>5</t>
  </si>
  <si>
    <t>6</t>
  </si>
  <si>
    <t>7</t>
  </si>
  <si>
    <t>8</t>
  </si>
  <si>
    <t>18</t>
  </si>
  <si>
    <t>19</t>
  </si>
  <si>
    <t>20</t>
  </si>
  <si>
    <t>21</t>
  </si>
  <si>
    <t>Tööinspektsioon</t>
  </si>
  <si>
    <t>22</t>
  </si>
  <si>
    <t>23</t>
  </si>
  <si>
    <t>24</t>
  </si>
  <si>
    <t>25</t>
  </si>
  <si>
    <t>26</t>
  </si>
  <si>
    <t>KORISTAJA RUUM</t>
  </si>
  <si>
    <t>TUULEKODA</t>
  </si>
  <si>
    <t>Kasutus</t>
  </si>
  <si>
    <t>Kokku</t>
  </si>
  <si>
    <t>Ühend. teede pind</t>
  </si>
  <si>
    <t>KOKKU ainukasutuses pind</t>
  </si>
  <si>
    <t>KOKKU üldpind</t>
  </si>
  <si>
    <t>Hoone üüritav pind KOKKU</t>
  </si>
  <si>
    <t>27</t>
  </si>
  <si>
    <t>28</t>
  </si>
  <si>
    <t>29</t>
  </si>
  <si>
    <t>30</t>
  </si>
  <si>
    <t>Nr.</t>
  </si>
  <si>
    <t>Tähis plaanil</t>
  </si>
  <si>
    <t>Ruumi nimi</t>
  </si>
  <si>
    <t>Ruumi mõõdud</t>
  </si>
  <si>
    <t>SULETUD NETOPIND</t>
  </si>
  <si>
    <t>Kasulik pind</t>
  </si>
  <si>
    <t>Tehn. ruum. pind</t>
  </si>
  <si>
    <t>0 korrus</t>
  </si>
  <si>
    <t>III korrus</t>
  </si>
  <si>
    <t>NULL KORRUS KOKKU</t>
  </si>
  <si>
    <t>101</t>
  </si>
  <si>
    <t>102</t>
  </si>
  <si>
    <t>103</t>
  </si>
  <si>
    <t>104</t>
  </si>
  <si>
    <t>105</t>
  </si>
  <si>
    <t>107</t>
  </si>
  <si>
    <t>108</t>
  </si>
  <si>
    <t>109</t>
  </si>
  <si>
    <t>110</t>
  </si>
  <si>
    <t>ESIMENE KORRUS KOKKU</t>
  </si>
  <si>
    <t>201</t>
  </si>
  <si>
    <t>202</t>
  </si>
  <si>
    <t>203</t>
  </si>
  <si>
    <t>204</t>
  </si>
  <si>
    <t>205</t>
  </si>
  <si>
    <t>206</t>
  </si>
  <si>
    <t>207</t>
  </si>
  <si>
    <t>DUŠIRUUM</t>
  </si>
  <si>
    <t>TEINE KORRUS KOKKU</t>
  </si>
  <si>
    <t>KOLMAS KORRUS KOKKU</t>
  </si>
  <si>
    <t>LADU</t>
  </si>
  <si>
    <t>31</t>
  </si>
  <si>
    <t>32</t>
  </si>
  <si>
    <t>33</t>
  </si>
  <si>
    <t>T0-1</t>
  </si>
  <si>
    <t>RIIETUSRUUM</t>
  </si>
  <si>
    <t>KAMINASAAL</t>
  </si>
  <si>
    <t>SAUN</t>
  </si>
  <si>
    <t>Keskkonnaagentuur</t>
  </si>
  <si>
    <t>Keskkonnaamet</t>
  </si>
  <si>
    <t>Sotsiaalkindlustusamet</t>
  </si>
  <si>
    <t>SOOJASÕLM</t>
  </si>
  <si>
    <t>VENTILATSIOONIRUUM</t>
  </si>
  <si>
    <t>106</t>
  </si>
  <si>
    <t>208</t>
  </si>
  <si>
    <t>209</t>
  </si>
  <si>
    <t>BÜROORUUM</t>
  </si>
  <si>
    <t>GARDEROOB</t>
  </si>
  <si>
    <t>INVA WC</t>
  </si>
  <si>
    <t>KONVERENTSIRUUM</t>
  </si>
  <si>
    <t>RUUMIDE EKSPLIKATSIOON: I.GRAFOVI 21, NARVA</t>
  </si>
  <si>
    <t>Terviseamet</t>
  </si>
  <si>
    <t>KLIENDISAAL</t>
  </si>
  <si>
    <t>SKA/ Tööinspektsioon</t>
  </si>
  <si>
    <t>Tööinspektsioon/Terviseamet</t>
  </si>
  <si>
    <t>TUALETT</t>
  </si>
  <si>
    <t>210</t>
  </si>
  <si>
    <t>111</t>
  </si>
  <si>
    <t>112</t>
  </si>
  <si>
    <t>113</t>
  </si>
  <si>
    <r>
      <t>% hoonest (</t>
    </r>
    <r>
      <rPr>
        <b/>
        <sz val="10"/>
        <rFont val="Arial"/>
        <family val="2"/>
      </rPr>
      <t>üüripinna</t>
    </r>
    <r>
      <rPr>
        <sz val="10"/>
        <rFont val="Arial"/>
        <family val="2"/>
      </rPr>
      <t xml:space="preserve"> alusel)</t>
    </r>
  </si>
  <si>
    <t>107a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</si>
</sst>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22"/>
      <name val="Arial Narrow"/>
      <family val="2"/>
    </font>
    <font>
      <sz val="20"/>
      <name val="Arial"/>
      <family val="2"/>
      <charset val="186"/>
    </font>
    <font>
      <sz val="12"/>
      <name val="Arial Narrow"/>
      <family val="2"/>
      <charset val="186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 Narrow"/>
      <family val="2"/>
      <charset val="186"/>
    </font>
    <font>
      <sz val="10"/>
      <name val="Arial"/>
      <family val="2"/>
      <charset val="186"/>
    </font>
    <font>
      <sz val="10"/>
      <color theme="0" tint="-0.499984740745262"/>
      <name val="Arial"/>
      <family val="2"/>
      <charset val="186"/>
    </font>
    <font>
      <b/>
      <sz val="10"/>
      <color theme="0" tint="-0.499984740745262"/>
      <name val="Arial"/>
      <family val="2"/>
      <charset val="186"/>
    </font>
    <font>
      <sz val="10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0" fontId="7" fillId="0" borderId="5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8" fillId="0" borderId="0" xfId="0" applyFont="1"/>
    <xf numFmtId="49" fontId="9" fillId="0" borderId="19" xfId="0" applyNumberFormat="1" applyFont="1" applyBorder="1" applyAlignment="1">
      <alignment horizontal="center" vertical="center" textRotation="90"/>
    </xf>
    <xf numFmtId="49" fontId="9" fillId="0" borderId="12" xfId="0" applyNumberFormat="1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10" fillId="0" borderId="0" xfId="0" applyFont="1"/>
    <xf numFmtId="0" fontId="11" fillId="0" borderId="22" xfId="0" applyFont="1" applyBorder="1" applyAlignment="1">
      <alignment horizontal="center" wrapText="1"/>
    </xf>
    <xf numFmtId="0" fontId="11" fillId="0" borderId="52" xfId="0" applyFont="1" applyBorder="1" applyAlignment="1">
      <alignment horizontal="center" wrapText="1"/>
    </xf>
    <xf numFmtId="0" fontId="11" fillId="0" borderId="53" xfId="0" applyFont="1" applyBorder="1" applyAlignment="1">
      <alignment horizontal="center" wrapText="1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19" xfId="0" applyFont="1" applyBorder="1" applyAlignment="1">
      <alignment horizontal="center" vertical="top" wrapText="1"/>
    </xf>
    <xf numFmtId="0" fontId="12" fillId="0" borderId="33" xfId="0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textRotation="90"/>
    </xf>
    <xf numFmtId="49" fontId="9" fillId="0" borderId="16" xfId="0" applyNumberFormat="1" applyFont="1" applyBorder="1" applyAlignment="1">
      <alignment horizontal="center" vertical="center" textRotation="90"/>
    </xf>
    <xf numFmtId="0" fontId="9" fillId="0" borderId="16" xfId="0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0" fillId="0" borderId="0" xfId="0" applyFont="1" applyBorder="1"/>
    <xf numFmtId="0" fontId="12" fillId="0" borderId="26" xfId="0" applyFont="1" applyBorder="1"/>
    <xf numFmtId="0" fontId="12" fillId="0" borderId="9" xfId="0" applyFont="1" applyBorder="1"/>
    <xf numFmtId="0" fontId="12" fillId="0" borderId="51" xfId="0" applyFont="1" applyBorder="1"/>
    <xf numFmtId="0" fontId="11" fillId="0" borderId="34" xfId="0" applyFont="1" applyBorder="1" applyAlignment="1">
      <alignment wrapText="1"/>
    </xf>
    <xf numFmtId="0" fontId="12" fillId="0" borderId="26" xfId="0" applyFont="1" applyBorder="1" applyAlignment="1">
      <alignment wrapText="1"/>
    </xf>
    <xf numFmtId="0" fontId="12" fillId="0" borderId="36" xfId="0" applyFont="1" applyBorder="1" applyAlignment="1">
      <alignment wrapText="1"/>
    </xf>
    <xf numFmtId="0" fontId="11" fillId="0" borderId="48" xfId="0" applyFont="1" applyBorder="1" applyAlignment="1">
      <alignment wrapText="1"/>
    </xf>
    <xf numFmtId="0" fontId="11" fillId="0" borderId="8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49" fontId="14" fillId="0" borderId="38" xfId="0" applyNumberFormat="1" applyFont="1" applyBorder="1" applyAlignment="1">
      <alignment horizontal="center"/>
    </xf>
    <xf numFmtId="49" fontId="14" fillId="0" borderId="39" xfId="0" applyNumberFormat="1" applyFont="1" applyBorder="1" applyAlignment="1">
      <alignment horizontal="center"/>
    </xf>
    <xf numFmtId="49" fontId="14" fillId="0" borderId="40" xfId="0" applyNumberFormat="1" applyFont="1" applyBorder="1" applyAlignment="1">
      <alignment horizontal="center"/>
    </xf>
    <xf numFmtId="49" fontId="14" fillId="0" borderId="41" xfId="0" applyNumberFormat="1" applyFont="1" applyBorder="1" applyAlignment="1">
      <alignment horizontal="center"/>
    </xf>
    <xf numFmtId="49" fontId="14" fillId="0" borderId="42" xfId="0" applyNumberFormat="1" applyFont="1" applyBorder="1" applyAlignment="1">
      <alignment horizontal="center"/>
    </xf>
    <xf numFmtId="0" fontId="11" fillId="0" borderId="19" xfId="0" applyFont="1" applyFill="1" applyBorder="1"/>
    <xf numFmtId="164" fontId="10" fillId="0" borderId="13" xfId="0" applyNumberFormat="1" applyFont="1" applyFill="1" applyBorder="1"/>
    <xf numFmtId="164" fontId="10" fillId="0" borderId="4" xfId="0" applyNumberFormat="1" applyFont="1" applyFill="1" applyBorder="1"/>
    <xf numFmtId="164" fontId="10" fillId="0" borderId="1" xfId="0" applyNumberFormat="1" applyFont="1" applyFill="1" applyBorder="1"/>
    <xf numFmtId="164" fontId="11" fillId="0" borderId="14" xfId="0" applyNumberFormat="1" applyFont="1" applyFill="1" applyBorder="1"/>
    <xf numFmtId="164" fontId="12" fillId="0" borderId="13" xfId="0" applyNumberFormat="1" applyFont="1" applyFill="1" applyBorder="1" applyAlignment="1">
      <alignment horizontal="right"/>
    </xf>
    <xf numFmtId="164" fontId="12" fillId="0" borderId="4" xfId="0" applyNumberFormat="1" applyFont="1" applyFill="1" applyBorder="1" applyAlignment="1">
      <alignment horizontal="right"/>
    </xf>
    <xf numFmtId="164" fontId="11" fillId="0" borderId="21" xfId="0" applyNumberFormat="1" applyFont="1" applyFill="1" applyBorder="1" applyAlignment="1">
      <alignment horizontal="right"/>
    </xf>
    <xf numFmtId="164" fontId="11" fillId="0" borderId="15" xfId="0" applyNumberFormat="1" applyFont="1" applyFill="1" applyBorder="1"/>
    <xf numFmtId="165" fontId="10" fillId="0" borderId="43" xfId="1" applyNumberFormat="1" applyFont="1" applyFill="1" applyBorder="1"/>
    <xf numFmtId="49" fontId="14" fillId="0" borderId="15" xfId="0" applyNumberFormat="1" applyFont="1" applyBorder="1" applyAlignment="1">
      <alignment horizontal="center"/>
    </xf>
    <xf numFmtId="49" fontId="14" fillId="0" borderId="14" xfId="0" applyNumberFormat="1" applyFont="1" applyBorder="1" applyAlignment="1">
      <alignment horizontal="center"/>
    </xf>
    <xf numFmtId="49" fontId="14" fillId="0" borderId="4" xfId="0" applyNumberFormat="1" applyFont="1" applyBorder="1"/>
    <xf numFmtId="49" fontId="14" fillId="0" borderId="0" xfId="0" applyNumberFormat="1" applyFont="1" applyBorder="1"/>
    <xf numFmtId="164" fontId="14" fillId="0" borderId="4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0" fillId="0" borderId="43" xfId="0" applyFont="1" applyBorder="1"/>
    <xf numFmtId="0" fontId="11" fillId="0" borderId="15" xfId="0" applyFont="1" applyFill="1" applyBorder="1"/>
    <xf numFmtId="0" fontId="12" fillId="0" borderId="43" xfId="0" applyFont="1" applyBorder="1"/>
    <xf numFmtId="0" fontId="15" fillId="3" borderId="15" xfId="0" applyFont="1" applyFill="1" applyBorder="1"/>
    <xf numFmtId="164" fontId="15" fillId="3" borderId="13" xfId="0" applyNumberFormat="1" applyFont="1" applyFill="1" applyBorder="1"/>
    <xf numFmtId="164" fontId="15" fillId="3" borderId="4" xfId="0" applyNumberFormat="1" applyFont="1" applyFill="1" applyBorder="1"/>
    <xf numFmtId="164" fontId="15" fillId="3" borderId="1" xfId="0" applyNumberFormat="1" applyFont="1" applyFill="1" applyBorder="1"/>
    <xf numFmtId="164" fontId="16" fillId="3" borderId="14" xfId="0" applyNumberFormat="1" applyFont="1" applyFill="1" applyBorder="1"/>
    <xf numFmtId="164" fontId="17" fillId="3" borderId="13" xfId="0" applyNumberFormat="1" applyFont="1" applyFill="1" applyBorder="1" applyAlignment="1">
      <alignment horizontal="right"/>
    </xf>
    <xf numFmtId="164" fontId="15" fillId="3" borderId="4" xfId="0" applyNumberFormat="1" applyFont="1" applyFill="1" applyBorder="1" applyAlignment="1">
      <alignment horizontal="right"/>
    </xf>
    <xf numFmtId="164" fontId="16" fillId="3" borderId="21" xfId="0" applyNumberFormat="1" applyFont="1" applyFill="1" applyBorder="1" applyAlignment="1">
      <alignment horizontal="right"/>
    </xf>
    <xf numFmtId="164" fontId="16" fillId="3" borderId="15" xfId="0" applyNumberFormat="1" applyFont="1" applyFill="1" applyBorder="1"/>
    <xf numFmtId="165" fontId="10" fillId="3" borderId="43" xfId="1" applyNumberFormat="1" applyFont="1" applyFill="1" applyBorder="1"/>
    <xf numFmtId="164" fontId="15" fillId="3" borderId="25" xfId="0" applyNumberFormat="1" applyFont="1" applyFill="1" applyBorder="1" applyAlignment="1">
      <alignment horizontal="right"/>
    </xf>
    <xf numFmtId="164" fontId="15" fillId="3" borderId="3" xfId="0" applyNumberFormat="1" applyFont="1" applyFill="1" applyBorder="1" applyAlignment="1">
      <alignment horizontal="right"/>
    </xf>
    <xf numFmtId="0" fontId="14" fillId="2" borderId="5" xfId="0" applyFont="1" applyFill="1" applyBorder="1"/>
    <xf numFmtId="164" fontId="10" fillId="2" borderId="10" xfId="0" applyNumberFormat="1" applyFont="1" applyFill="1" applyBorder="1"/>
    <xf numFmtId="164" fontId="10" fillId="2" borderId="2" xfId="0" applyNumberFormat="1" applyFont="1" applyFill="1" applyBorder="1"/>
    <xf numFmtId="164" fontId="10" fillId="2" borderId="6" xfId="0" applyNumberFormat="1" applyFont="1" applyFill="1" applyBorder="1"/>
    <xf numFmtId="164" fontId="11" fillId="2" borderId="44" xfId="0" applyNumberFormat="1" applyFont="1" applyFill="1" applyBorder="1"/>
    <xf numFmtId="164" fontId="11" fillId="2" borderId="10" xfId="0" applyNumberFormat="1" applyFont="1" applyFill="1" applyBorder="1"/>
    <xf numFmtId="164" fontId="11" fillId="2" borderId="2" xfId="0" applyNumberFormat="1" applyFont="1" applyFill="1" applyBorder="1"/>
    <xf numFmtId="164" fontId="11" fillId="2" borderId="18" xfId="0" applyNumberFormat="1" applyFont="1" applyFill="1" applyBorder="1" applyAlignment="1">
      <alignment horizontal="right"/>
    </xf>
    <xf numFmtId="164" fontId="11" fillId="2" borderId="5" xfId="0" applyNumberFormat="1" applyFont="1" applyFill="1" applyBorder="1"/>
    <xf numFmtId="164" fontId="11" fillId="2" borderId="11" xfId="0" applyNumberFormat="1" applyFont="1" applyFill="1" applyBorder="1"/>
    <xf numFmtId="0" fontId="11" fillId="0" borderId="5" xfId="0" applyFont="1" applyBorder="1"/>
    <xf numFmtId="164" fontId="11" fillId="0" borderId="26" xfId="0" applyNumberFormat="1" applyFont="1" applyBorder="1"/>
    <xf numFmtId="164" fontId="11" fillId="0" borderId="9" xfId="0" applyNumberFormat="1" applyFont="1" applyBorder="1"/>
    <xf numFmtId="164" fontId="11" fillId="0" borderId="2" xfId="0" applyNumberFormat="1" applyFont="1" applyBorder="1"/>
    <xf numFmtId="164" fontId="11" fillId="0" borderId="51" xfId="0" applyNumberFormat="1" applyFont="1" applyBorder="1"/>
    <xf numFmtId="164" fontId="11" fillId="0" borderId="44" xfId="0" applyNumberFormat="1" applyFont="1" applyBorder="1"/>
    <xf numFmtId="164" fontId="11" fillId="0" borderId="10" xfId="0" applyNumberFormat="1" applyFont="1" applyBorder="1"/>
    <xf numFmtId="164" fontId="11" fillId="0" borderId="2" xfId="0" applyNumberFormat="1" applyFont="1" applyBorder="1" applyAlignment="1">
      <alignment horizontal="right"/>
    </xf>
    <xf numFmtId="164" fontId="11" fillId="0" borderId="18" xfId="0" applyNumberFormat="1" applyFont="1" applyBorder="1" applyAlignment="1">
      <alignment horizontal="right"/>
    </xf>
    <xf numFmtId="164" fontId="11" fillId="0" borderId="5" xfId="0" applyNumberFormat="1" applyFont="1" applyBorder="1" applyAlignment="1">
      <alignment horizontal="right"/>
    </xf>
    <xf numFmtId="9" fontId="11" fillId="0" borderId="27" xfId="1" applyFont="1" applyBorder="1"/>
    <xf numFmtId="164" fontId="10" fillId="0" borderId="0" xfId="0" applyNumberFormat="1" applyFont="1"/>
    <xf numFmtId="164" fontId="12" fillId="0" borderId="0" xfId="0" applyNumberFormat="1" applyFont="1" applyBorder="1" applyAlignment="1">
      <alignment horizontal="left"/>
    </xf>
    <xf numFmtId="0" fontId="10" fillId="0" borderId="31" xfId="0" applyFont="1" applyBorder="1"/>
    <xf numFmtId="164" fontId="10" fillId="0" borderId="7" xfId="0" applyNumberFormat="1" applyFont="1" applyBorder="1"/>
    <xf numFmtId="164" fontId="10" fillId="0" borderId="7" xfId="0" applyNumberFormat="1" applyFont="1" applyFill="1" applyBorder="1"/>
    <xf numFmtId="164" fontId="11" fillId="0" borderId="20" xfId="0" applyNumberFormat="1" applyFont="1" applyBorder="1"/>
    <xf numFmtId="49" fontId="14" fillId="0" borderId="45" xfId="0" applyNumberFormat="1" applyFont="1" applyBorder="1" applyAlignment="1">
      <alignment horizontal="center"/>
    </xf>
    <xf numFmtId="49" fontId="14" fillId="0" borderId="46" xfId="0" applyNumberFormat="1" applyFont="1" applyBorder="1" applyAlignment="1">
      <alignment horizontal="center"/>
    </xf>
    <xf numFmtId="49" fontId="14" fillId="0" borderId="36" xfId="0" applyNumberFormat="1" applyFont="1" applyBorder="1"/>
    <xf numFmtId="49" fontId="14" fillId="0" borderId="47" xfId="0" applyNumberFormat="1" applyFont="1" applyBorder="1"/>
    <xf numFmtId="164" fontId="14" fillId="0" borderId="36" xfId="0" applyNumberFormat="1" applyFont="1" applyBorder="1" applyAlignment="1">
      <alignment horizontal="center"/>
    </xf>
    <xf numFmtId="164" fontId="14" fillId="0" borderId="47" xfId="0" applyNumberFormat="1" applyFont="1" applyBorder="1" applyAlignment="1">
      <alignment horizontal="center"/>
    </xf>
    <xf numFmtId="0" fontId="10" fillId="0" borderId="37" xfId="0" applyFont="1" applyBorder="1"/>
    <xf numFmtId="0" fontId="10" fillId="0" borderId="26" xfId="0" applyFont="1" applyBorder="1"/>
    <xf numFmtId="164" fontId="10" fillId="0" borderId="35" xfId="0" applyNumberFormat="1" applyFont="1" applyBorder="1"/>
    <xf numFmtId="164" fontId="10" fillId="0" borderId="35" xfId="0" applyNumberFormat="1" applyFont="1" applyFill="1" applyBorder="1"/>
    <xf numFmtId="164" fontId="11" fillId="0" borderId="48" xfId="0" applyNumberFormat="1" applyFont="1" applyBorder="1"/>
    <xf numFmtId="49" fontId="14" fillId="0" borderId="19" xfId="0" applyNumberFormat="1" applyFont="1" applyBorder="1" applyAlignment="1">
      <alignment horizontal="center"/>
    </xf>
    <xf numFmtId="49" fontId="14" fillId="0" borderId="49" xfId="0" applyNumberFormat="1" applyFont="1" applyBorder="1" applyAlignment="1">
      <alignment horizontal="center"/>
    </xf>
    <xf numFmtId="49" fontId="14" fillId="0" borderId="32" xfId="0" applyNumberFormat="1" applyFont="1" applyBorder="1"/>
    <xf numFmtId="49" fontId="14" fillId="0" borderId="7" xfId="0" applyNumberFormat="1" applyFont="1" applyBorder="1"/>
    <xf numFmtId="164" fontId="14" fillId="0" borderId="32" xfId="0" applyNumberFormat="1" applyFont="1" applyBorder="1" applyAlignment="1">
      <alignment horizontal="center"/>
    </xf>
    <xf numFmtId="164" fontId="14" fillId="0" borderId="7" xfId="0" applyNumberFormat="1" applyFont="1" applyBorder="1" applyAlignment="1">
      <alignment horizontal="center"/>
    </xf>
    <xf numFmtId="0" fontId="10" fillId="0" borderId="33" xfId="0" applyFont="1" applyBorder="1"/>
    <xf numFmtId="0" fontId="11" fillId="0" borderId="10" xfId="0" applyFont="1" applyBorder="1" applyAlignment="1"/>
    <xf numFmtId="164" fontId="11" fillId="0" borderId="35" xfId="0" applyNumberFormat="1" applyFont="1" applyBorder="1" applyAlignment="1"/>
    <xf numFmtId="0" fontId="14" fillId="0" borderId="0" xfId="0" applyFont="1"/>
    <xf numFmtId="0" fontId="10" fillId="0" borderId="43" xfId="0" applyFont="1" applyFill="1" applyBorder="1"/>
    <xf numFmtId="49" fontId="14" fillId="0" borderId="3" xfId="0" applyNumberFormat="1" applyFont="1" applyFill="1" applyBorder="1"/>
    <xf numFmtId="0" fontId="10" fillId="0" borderId="3" xfId="0" applyFont="1" applyBorder="1"/>
    <xf numFmtId="164" fontId="14" fillId="0" borderId="0" xfId="0" applyNumberFormat="1" applyFont="1" applyFill="1" applyBorder="1" applyAlignment="1">
      <alignment horizontal="center"/>
    </xf>
    <xf numFmtId="164" fontId="14" fillId="0" borderId="3" xfId="0" applyNumberFormat="1" applyFont="1" applyFill="1" applyBorder="1" applyAlignment="1">
      <alignment horizontal="center"/>
    </xf>
    <xf numFmtId="49" fontId="14" fillId="0" borderId="4" xfId="0" applyNumberFormat="1" applyFont="1" applyFill="1" applyBorder="1"/>
    <xf numFmtId="164" fontId="14" fillId="0" borderId="4" xfId="0" applyNumberFormat="1" applyFont="1" applyFill="1" applyBorder="1" applyAlignment="1">
      <alignment horizontal="center"/>
    </xf>
    <xf numFmtId="0" fontId="14" fillId="0" borderId="45" xfId="0" applyFont="1" applyBorder="1" applyAlignment="1">
      <alignment horizontal="center"/>
    </xf>
    <xf numFmtId="0" fontId="14" fillId="0" borderId="46" xfId="0" applyFont="1" applyBorder="1" applyAlignment="1">
      <alignment horizontal="center"/>
    </xf>
    <xf numFmtId="0" fontId="14" fillId="0" borderId="36" xfId="0" applyFont="1" applyBorder="1"/>
    <xf numFmtId="164" fontId="14" fillId="0" borderId="50" xfId="0" applyNumberFormat="1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" xfId="0" applyFont="1" applyBorder="1"/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6" xfId="0" applyFont="1" applyBorder="1"/>
    <xf numFmtId="49" fontId="10" fillId="0" borderId="6" xfId="0" applyNumberFormat="1" applyFont="1" applyBorder="1"/>
    <xf numFmtId="164" fontId="10" fillId="0" borderId="2" xfId="0" applyNumberFormat="1" applyFont="1" applyBorder="1" applyAlignment="1">
      <alignment horizontal="center"/>
    </xf>
    <xf numFmtId="164" fontId="10" fillId="0" borderId="11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10" fillId="0" borderId="0" xfId="0" applyNumberFormat="1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10" fillId="0" borderId="0" xfId="0" applyNumberFormat="1" applyFont="1"/>
  </cellXfs>
  <cellStyles count="3">
    <cellStyle name="Normaallaad 2" xfId="2"/>
    <cellStyle name="Normal" xfId="0" builtinId="0"/>
    <cellStyle name="Prots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320"/>
  <sheetViews>
    <sheetView tabSelected="1" topLeftCell="E1" zoomScaleNormal="100" workbookViewId="0">
      <selection activeCell="T24" sqref="T24"/>
    </sheetView>
  </sheetViews>
  <sheetFormatPr defaultRowHeight="12.75" x14ac:dyDescent="0.2"/>
  <cols>
    <col min="1" max="2" width="4.85546875" style="149" customWidth="1"/>
    <col min="3" max="3" width="30.42578125" style="12" customWidth="1"/>
    <col min="4" max="4" width="30.140625" style="150" customWidth="1"/>
    <col min="5" max="5" width="8.7109375" style="149" customWidth="1"/>
    <col min="6" max="6" width="9.42578125" style="149" customWidth="1"/>
    <col min="7" max="7" width="9" style="149" customWidth="1"/>
    <col min="8" max="8" width="8.7109375" style="149" customWidth="1"/>
    <col min="9" max="9" width="20.7109375" style="12" customWidth="1"/>
    <col min="10" max="10" width="9.140625" style="12"/>
    <col min="11" max="11" width="28.140625" style="12" customWidth="1"/>
    <col min="12" max="15" width="8.42578125" style="12" customWidth="1"/>
    <col min="16" max="16" width="13.5703125" style="12" customWidth="1"/>
    <col min="17" max="17" width="12.7109375" style="12" customWidth="1"/>
    <col min="18" max="21" width="13.5703125" style="12" customWidth="1"/>
    <col min="22" max="249" width="9.140625" style="12"/>
    <col min="250" max="251" width="4.85546875" style="12" customWidth="1"/>
    <col min="252" max="252" width="22.42578125" style="12" customWidth="1"/>
    <col min="253" max="253" width="30.140625" style="12" customWidth="1"/>
    <col min="254" max="254" width="8.7109375" style="12" customWidth="1"/>
    <col min="255" max="255" width="9.42578125" style="12" customWidth="1"/>
    <col min="256" max="256" width="9" style="12" customWidth="1"/>
    <col min="257" max="257" width="8.7109375" style="12" customWidth="1"/>
    <col min="258" max="258" width="17.5703125" style="12" customWidth="1"/>
    <col min="259" max="259" width="9.140625" style="12"/>
    <col min="260" max="260" width="28.140625" style="12" customWidth="1"/>
    <col min="261" max="271" width="8.42578125" style="12" customWidth="1"/>
    <col min="272" max="277" width="13.5703125" style="12" customWidth="1"/>
    <col min="278" max="505" width="9.140625" style="12"/>
    <col min="506" max="507" width="4.85546875" style="12" customWidth="1"/>
    <col min="508" max="508" width="22.42578125" style="12" customWidth="1"/>
    <col min="509" max="509" width="30.140625" style="12" customWidth="1"/>
    <col min="510" max="510" width="8.7109375" style="12" customWidth="1"/>
    <col min="511" max="511" width="9.42578125" style="12" customWidth="1"/>
    <col min="512" max="512" width="9" style="12" customWidth="1"/>
    <col min="513" max="513" width="8.7109375" style="12" customWidth="1"/>
    <col min="514" max="514" width="17.5703125" style="12" customWidth="1"/>
    <col min="515" max="515" width="9.140625" style="12"/>
    <col min="516" max="516" width="28.140625" style="12" customWidth="1"/>
    <col min="517" max="527" width="8.42578125" style="12" customWidth="1"/>
    <col min="528" max="533" width="13.5703125" style="12" customWidth="1"/>
    <col min="534" max="761" width="9.140625" style="12"/>
    <col min="762" max="763" width="4.85546875" style="12" customWidth="1"/>
    <col min="764" max="764" width="22.42578125" style="12" customWidth="1"/>
    <col min="765" max="765" width="30.140625" style="12" customWidth="1"/>
    <col min="766" max="766" width="8.7109375" style="12" customWidth="1"/>
    <col min="767" max="767" width="9.42578125" style="12" customWidth="1"/>
    <col min="768" max="768" width="9" style="12" customWidth="1"/>
    <col min="769" max="769" width="8.7109375" style="12" customWidth="1"/>
    <col min="770" max="770" width="17.5703125" style="12" customWidth="1"/>
    <col min="771" max="771" width="9.140625" style="12"/>
    <col min="772" max="772" width="28.140625" style="12" customWidth="1"/>
    <col min="773" max="783" width="8.42578125" style="12" customWidth="1"/>
    <col min="784" max="789" width="13.5703125" style="12" customWidth="1"/>
    <col min="790" max="1017" width="9.140625" style="12"/>
    <col min="1018" max="1019" width="4.85546875" style="12" customWidth="1"/>
    <col min="1020" max="1020" width="22.42578125" style="12" customWidth="1"/>
    <col min="1021" max="1021" width="30.140625" style="12" customWidth="1"/>
    <col min="1022" max="1022" width="8.7109375" style="12" customWidth="1"/>
    <col min="1023" max="1023" width="9.42578125" style="12" customWidth="1"/>
    <col min="1024" max="1024" width="9" style="12" customWidth="1"/>
    <col min="1025" max="1025" width="8.7109375" style="12" customWidth="1"/>
    <col min="1026" max="1026" width="17.5703125" style="12" customWidth="1"/>
    <col min="1027" max="1027" width="9.140625" style="12"/>
    <col min="1028" max="1028" width="28.140625" style="12" customWidth="1"/>
    <col min="1029" max="1039" width="8.42578125" style="12" customWidth="1"/>
    <col min="1040" max="1045" width="13.5703125" style="12" customWidth="1"/>
    <col min="1046" max="1273" width="9.140625" style="12"/>
    <col min="1274" max="1275" width="4.85546875" style="12" customWidth="1"/>
    <col min="1276" max="1276" width="22.42578125" style="12" customWidth="1"/>
    <col min="1277" max="1277" width="30.140625" style="12" customWidth="1"/>
    <col min="1278" max="1278" width="8.7109375" style="12" customWidth="1"/>
    <col min="1279" max="1279" width="9.42578125" style="12" customWidth="1"/>
    <col min="1280" max="1280" width="9" style="12" customWidth="1"/>
    <col min="1281" max="1281" width="8.7109375" style="12" customWidth="1"/>
    <col min="1282" max="1282" width="17.5703125" style="12" customWidth="1"/>
    <col min="1283" max="1283" width="9.140625" style="12"/>
    <col min="1284" max="1284" width="28.140625" style="12" customWidth="1"/>
    <col min="1285" max="1295" width="8.42578125" style="12" customWidth="1"/>
    <col min="1296" max="1301" width="13.5703125" style="12" customWidth="1"/>
    <col min="1302" max="1529" width="9.140625" style="12"/>
    <col min="1530" max="1531" width="4.85546875" style="12" customWidth="1"/>
    <col min="1532" max="1532" width="22.42578125" style="12" customWidth="1"/>
    <col min="1533" max="1533" width="30.140625" style="12" customWidth="1"/>
    <col min="1534" max="1534" width="8.7109375" style="12" customWidth="1"/>
    <col min="1535" max="1535" width="9.42578125" style="12" customWidth="1"/>
    <col min="1536" max="1536" width="9" style="12" customWidth="1"/>
    <col min="1537" max="1537" width="8.7109375" style="12" customWidth="1"/>
    <col min="1538" max="1538" width="17.5703125" style="12" customWidth="1"/>
    <col min="1539" max="1539" width="9.140625" style="12"/>
    <col min="1540" max="1540" width="28.140625" style="12" customWidth="1"/>
    <col min="1541" max="1551" width="8.42578125" style="12" customWidth="1"/>
    <col min="1552" max="1557" width="13.5703125" style="12" customWidth="1"/>
    <col min="1558" max="1785" width="9.140625" style="12"/>
    <col min="1786" max="1787" width="4.85546875" style="12" customWidth="1"/>
    <col min="1788" max="1788" width="22.42578125" style="12" customWidth="1"/>
    <col min="1789" max="1789" width="30.140625" style="12" customWidth="1"/>
    <col min="1790" max="1790" width="8.7109375" style="12" customWidth="1"/>
    <col min="1791" max="1791" width="9.42578125" style="12" customWidth="1"/>
    <col min="1792" max="1792" width="9" style="12" customWidth="1"/>
    <col min="1793" max="1793" width="8.7109375" style="12" customWidth="1"/>
    <col min="1794" max="1794" width="17.5703125" style="12" customWidth="1"/>
    <col min="1795" max="1795" width="9.140625" style="12"/>
    <col min="1796" max="1796" width="28.140625" style="12" customWidth="1"/>
    <col min="1797" max="1807" width="8.42578125" style="12" customWidth="1"/>
    <col min="1808" max="1813" width="13.5703125" style="12" customWidth="1"/>
    <col min="1814" max="2041" width="9.140625" style="12"/>
    <col min="2042" max="2043" width="4.85546875" style="12" customWidth="1"/>
    <col min="2044" max="2044" width="22.42578125" style="12" customWidth="1"/>
    <col min="2045" max="2045" width="30.140625" style="12" customWidth="1"/>
    <col min="2046" max="2046" width="8.7109375" style="12" customWidth="1"/>
    <col min="2047" max="2047" width="9.42578125" style="12" customWidth="1"/>
    <col min="2048" max="2048" width="9" style="12" customWidth="1"/>
    <col min="2049" max="2049" width="8.7109375" style="12" customWidth="1"/>
    <col min="2050" max="2050" width="17.5703125" style="12" customWidth="1"/>
    <col min="2051" max="2051" width="9.140625" style="12"/>
    <col min="2052" max="2052" width="28.140625" style="12" customWidth="1"/>
    <col min="2053" max="2063" width="8.42578125" style="12" customWidth="1"/>
    <col min="2064" max="2069" width="13.5703125" style="12" customWidth="1"/>
    <col min="2070" max="2297" width="9.140625" style="12"/>
    <col min="2298" max="2299" width="4.85546875" style="12" customWidth="1"/>
    <col min="2300" max="2300" width="22.42578125" style="12" customWidth="1"/>
    <col min="2301" max="2301" width="30.140625" style="12" customWidth="1"/>
    <col min="2302" max="2302" width="8.7109375" style="12" customWidth="1"/>
    <col min="2303" max="2303" width="9.42578125" style="12" customWidth="1"/>
    <col min="2304" max="2304" width="9" style="12" customWidth="1"/>
    <col min="2305" max="2305" width="8.7109375" style="12" customWidth="1"/>
    <col min="2306" max="2306" width="17.5703125" style="12" customWidth="1"/>
    <col min="2307" max="2307" width="9.140625" style="12"/>
    <col min="2308" max="2308" width="28.140625" style="12" customWidth="1"/>
    <col min="2309" max="2319" width="8.42578125" style="12" customWidth="1"/>
    <col min="2320" max="2325" width="13.5703125" style="12" customWidth="1"/>
    <col min="2326" max="2553" width="9.140625" style="12"/>
    <col min="2554" max="2555" width="4.85546875" style="12" customWidth="1"/>
    <col min="2556" max="2556" width="22.42578125" style="12" customWidth="1"/>
    <col min="2557" max="2557" width="30.140625" style="12" customWidth="1"/>
    <col min="2558" max="2558" width="8.7109375" style="12" customWidth="1"/>
    <col min="2559" max="2559" width="9.42578125" style="12" customWidth="1"/>
    <col min="2560" max="2560" width="9" style="12" customWidth="1"/>
    <col min="2561" max="2561" width="8.7109375" style="12" customWidth="1"/>
    <col min="2562" max="2562" width="17.5703125" style="12" customWidth="1"/>
    <col min="2563" max="2563" width="9.140625" style="12"/>
    <col min="2564" max="2564" width="28.140625" style="12" customWidth="1"/>
    <col min="2565" max="2575" width="8.42578125" style="12" customWidth="1"/>
    <col min="2576" max="2581" width="13.5703125" style="12" customWidth="1"/>
    <col min="2582" max="2809" width="9.140625" style="12"/>
    <col min="2810" max="2811" width="4.85546875" style="12" customWidth="1"/>
    <col min="2812" max="2812" width="22.42578125" style="12" customWidth="1"/>
    <col min="2813" max="2813" width="30.140625" style="12" customWidth="1"/>
    <col min="2814" max="2814" width="8.7109375" style="12" customWidth="1"/>
    <col min="2815" max="2815" width="9.42578125" style="12" customWidth="1"/>
    <col min="2816" max="2816" width="9" style="12" customWidth="1"/>
    <col min="2817" max="2817" width="8.7109375" style="12" customWidth="1"/>
    <col min="2818" max="2818" width="17.5703125" style="12" customWidth="1"/>
    <col min="2819" max="2819" width="9.140625" style="12"/>
    <col min="2820" max="2820" width="28.140625" style="12" customWidth="1"/>
    <col min="2821" max="2831" width="8.42578125" style="12" customWidth="1"/>
    <col min="2832" max="2837" width="13.5703125" style="12" customWidth="1"/>
    <col min="2838" max="3065" width="9.140625" style="12"/>
    <col min="3066" max="3067" width="4.85546875" style="12" customWidth="1"/>
    <col min="3068" max="3068" width="22.42578125" style="12" customWidth="1"/>
    <col min="3069" max="3069" width="30.140625" style="12" customWidth="1"/>
    <col min="3070" max="3070" width="8.7109375" style="12" customWidth="1"/>
    <col min="3071" max="3071" width="9.42578125" style="12" customWidth="1"/>
    <col min="3072" max="3072" width="9" style="12" customWidth="1"/>
    <col min="3073" max="3073" width="8.7109375" style="12" customWidth="1"/>
    <col min="3074" max="3074" width="17.5703125" style="12" customWidth="1"/>
    <col min="3075" max="3075" width="9.140625" style="12"/>
    <col min="3076" max="3076" width="28.140625" style="12" customWidth="1"/>
    <col min="3077" max="3087" width="8.42578125" style="12" customWidth="1"/>
    <col min="3088" max="3093" width="13.5703125" style="12" customWidth="1"/>
    <col min="3094" max="3321" width="9.140625" style="12"/>
    <col min="3322" max="3323" width="4.85546875" style="12" customWidth="1"/>
    <col min="3324" max="3324" width="22.42578125" style="12" customWidth="1"/>
    <col min="3325" max="3325" width="30.140625" style="12" customWidth="1"/>
    <col min="3326" max="3326" width="8.7109375" style="12" customWidth="1"/>
    <col min="3327" max="3327" width="9.42578125" style="12" customWidth="1"/>
    <col min="3328" max="3328" width="9" style="12" customWidth="1"/>
    <col min="3329" max="3329" width="8.7109375" style="12" customWidth="1"/>
    <col min="3330" max="3330" width="17.5703125" style="12" customWidth="1"/>
    <col min="3331" max="3331" width="9.140625" style="12"/>
    <col min="3332" max="3332" width="28.140625" style="12" customWidth="1"/>
    <col min="3333" max="3343" width="8.42578125" style="12" customWidth="1"/>
    <col min="3344" max="3349" width="13.5703125" style="12" customWidth="1"/>
    <col min="3350" max="3577" width="9.140625" style="12"/>
    <col min="3578" max="3579" width="4.85546875" style="12" customWidth="1"/>
    <col min="3580" max="3580" width="22.42578125" style="12" customWidth="1"/>
    <col min="3581" max="3581" width="30.140625" style="12" customWidth="1"/>
    <col min="3582" max="3582" width="8.7109375" style="12" customWidth="1"/>
    <col min="3583" max="3583" width="9.42578125" style="12" customWidth="1"/>
    <col min="3584" max="3584" width="9" style="12" customWidth="1"/>
    <col min="3585" max="3585" width="8.7109375" style="12" customWidth="1"/>
    <col min="3586" max="3586" width="17.5703125" style="12" customWidth="1"/>
    <col min="3587" max="3587" width="9.140625" style="12"/>
    <col min="3588" max="3588" width="28.140625" style="12" customWidth="1"/>
    <col min="3589" max="3599" width="8.42578125" style="12" customWidth="1"/>
    <col min="3600" max="3605" width="13.5703125" style="12" customWidth="1"/>
    <col min="3606" max="3833" width="9.140625" style="12"/>
    <col min="3834" max="3835" width="4.85546875" style="12" customWidth="1"/>
    <col min="3836" max="3836" width="22.42578125" style="12" customWidth="1"/>
    <col min="3837" max="3837" width="30.140625" style="12" customWidth="1"/>
    <col min="3838" max="3838" width="8.7109375" style="12" customWidth="1"/>
    <col min="3839" max="3839" width="9.42578125" style="12" customWidth="1"/>
    <col min="3840" max="3840" width="9" style="12" customWidth="1"/>
    <col min="3841" max="3841" width="8.7109375" style="12" customWidth="1"/>
    <col min="3842" max="3842" width="17.5703125" style="12" customWidth="1"/>
    <col min="3843" max="3843" width="9.140625" style="12"/>
    <col min="3844" max="3844" width="28.140625" style="12" customWidth="1"/>
    <col min="3845" max="3855" width="8.42578125" style="12" customWidth="1"/>
    <col min="3856" max="3861" width="13.5703125" style="12" customWidth="1"/>
    <col min="3862" max="4089" width="9.140625" style="12"/>
    <col min="4090" max="4091" width="4.85546875" style="12" customWidth="1"/>
    <col min="4092" max="4092" width="22.42578125" style="12" customWidth="1"/>
    <col min="4093" max="4093" width="30.140625" style="12" customWidth="1"/>
    <col min="4094" max="4094" width="8.7109375" style="12" customWidth="1"/>
    <col min="4095" max="4095" width="9.42578125" style="12" customWidth="1"/>
    <col min="4096" max="4096" width="9" style="12" customWidth="1"/>
    <col min="4097" max="4097" width="8.7109375" style="12" customWidth="1"/>
    <col min="4098" max="4098" width="17.5703125" style="12" customWidth="1"/>
    <col min="4099" max="4099" width="9.140625" style="12"/>
    <col min="4100" max="4100" width="28.140625" style="12" customWidth="1"/>
    <col min="4101" max="4111" width="8.42578125" style="12" customWidth="1"/>
    <col min="4112" max="4117" width="13.5703125" style="12" customWidth="1"/>
    <col min="4118" max="4345" width="9.140625" style="12"/>
    <col min="4346" max="4347" width="4.85546875" style="12" customWidth="1"/>
    <col min="4348" max="4348" width="22.42578125" style="12" customWidth="1"/>
    <col min="4349" max="4349" width="30.140625" style="12" customWidth="1"/>
    <col min="4350" max="4350" width="8.7109375" style="12" customWidth="1"/>
    <col min="4351" max="4351" width="9.42578125" style="12" customWidth="1"/>
    <col min="4352" max="4352" width="9" style="12" customWidth="1"/>
    <col min="4353" max="4353" width="8.7109375" style="12" customWidth="1"/>
    <col min="4354" max="4354" width="17.5703125" style="12" customWidth="1"/>
    <col min="4355" max="4355" width="9.140625" style="12"/>
    <col min="4356" max="4356" width="28.140625" style="12" customWidth="1"/>
    <col min="4357" max="4367" width="8.42578125" style="12" customWidth="1"/>
    <col min="4368" max="4373" width="13.5703125" style="12" customWidth="1"/>
    <col min="4374" max="4601" width="9.140625" style="12"/>
    <col min="4602" max="4603" width="4.85546875" style="12" customWidth="1"/>
    <col min="4604" max="4604" width="22.42578125" style="12" customWidth="1"/>
    <col min="4605" max="4605" width="30.140625" style="12" customWidth="1"/>
    <col min="4606" max="4606" width="8.7109375" style="12" customWidth="1"/>
    <col min="4607" max="4607" width="9.42578125" style="12" customWidth="1"/>
    <col min="4608" max="4608" width="9" style="12" customWidth="1"/>
    <col min="4609" max="4609" width="8.7109375" style="12" customWidth="1"/>
    <col min="4610" max="4610" width="17.5703125" style="12" customWidth="1"/>
    <col min="4611" max="4611" width="9.140625" style="12"/>
    <col min="4612" max="4612" width="28.140625" style="12" customWidth="1"/>
    <col min="4613" max="4623" width="8.42578125" style="12" customWidth="1"/>
    <col min="4624" max="4629" width="13.5703125" style="12" customWidth="1"/>
    <col min="4630" max="4857" width="9.140625" style="12"/>
    <col min="4858" max="4859" width="4.85546875" style="12" customWidth="1"/>
    <col min="4860" max="4860" width="22.42578125" style="12" customWidth="1"/>
    <col min="4861" max="4861" width="30.140625" style="12" customWidth="1"/>
    <col min="4862" max="4862" width="8.7109375" style="12" customWidth="1"/>
    <col min="4863" max="4863" width="9.42578125" style="12" customWidth="1"/>
    <col min="4864" max="4864" width="9" style="12" customWidth="1"/>
    <col min="4865" max="4865" width="8.7109375" style="12" customWidth="1"/>
    <col min="4866" max="4866" width="17.5703125" style="12" customWidth="1"/>
    <col min="4867" max="4867" width="9.140625" style="12"/>
    <col min="4868" max="4868" width="28.140625" style="12" customWidth="1"/>
    <col min="4869" max="4879" width="8.42578125" style="12" customWidth="1"/>
    <col min="4880" max="4885" width="13.5703125" style="12" customWidth="1"/>
    <col min="4886" max="5113" width="9.140625" style="12"/>
    <col min="5114" max="5115" width="4.85546875" style="12" customWidth="1"/>
    <col min="5116" max="5116" width="22.42578125" style="12" customWidth="1"/>
    <col min="5117" max="5117" width="30.140625" style="12" customWidth="1"/>
    <col min="5118" max="5118" width="8.7109375" style="12" customWidth="1"/>
    <col min="5119" max="5119" width="9.42578125" style="12" customWidth="1"/>
    <col min="5120" max="5120" width="9" style="12" customWidth="1"/>
    <col min="5121" max="5121" width="8.7109375" style="12" customWidth="1"/>
    <col min="5122" max="5122" width="17.5703125" style="12" customWidth="1"/>
    <col min="5123" max="5123" width="9.140625" style="12"/>
    <col min="5124" max="5124" width="28.140625" style="12" customWidth="1"/>
    <col min="5125" max="5135" width="8.42578125" style="12" customWidth="1"/>
    <col min="5136" max="5141" width="13.5703125" style="12" customWidth="1"/>
    <col min="5142" max="5369" width="9.140625" style="12"/>
    <col min="5370" max="5371" width="4.85546875" style="12" customWidth="1"/>
    <col min="5372" max="5372" width="22.42578125" style="12" customWidth="1"/>
    <col min="5373" max="5373" width="30.140625" style="12" customWidth="1"/>
    <col min="5374" max="5374" width="8.7109375" style="12" customWidth="1"/>
    <col min="5375" max="5375" width="9.42578125" style="12" customWidth="1"/>
    <col min="5376" max="5376" width="9" style="12" customWidth="1"/>
    <col min="5377" max="5377" width="8.7109375" style="12" customWidth="1"/>
    <col min="5378" max="5378" width="17.5703125" style="12" customWidth="1"/>
    <col min="5379" max="5379" width="9.140625" style="12"/>
    <col min="5380" max="5380" width="28.140625" style="12" customWidth="1"/>
    <col min="5381" max="5391" width="8.42578125" style="12" customWidth="1"/>
    <col min="5392" max="5397" width="13.5703125" style="12" customWidth="1"/>
    <col min="5398" max="5625" width="9.140625" style="12"/>
    <col min="5626" max="5627" width="4.85546875" style="12" customWidth="1"/>
    <col min="5628" max="5628" width="22.42578125" style="12" customWidth="1"/>
    <col min="5629" max="5629" width="30.140625" style="12" customWidth="1"/>
    <col min="5630" max="5630" width="8.7109375" style="12" customWidth="1"/>
    <col min="5631" max="5631" width="9.42578125" style="12" customWidth="1"/>
    <col min="5632" max="5632" width="9" style="12" customWidth="1"/>
    <col min="5633" max="5633" width="8.7109375" style="12" customWidth="1"/>
    <col min="5634" max="5634" width="17.5703125" style="12" customWidth="1"/>
    <col min="5635" max="5635" width="9.140625" style="12"/>
    <col min="5636" max="5636" width="28.140625" style="12" customWidth="1"/>
    <col min="5637" max="5647" width="8.42578125" style="12" customWidth="1"/>
    <col min="5648" max="5653" width="13.5703125" style="12" customWidth="1"/>
    <col min="5654" max="5881" width="9.140625" style="12"/>
    <col min="5882" max="5883" width="4.85546875" style="12" customWidth="1"/>
    <col min="5884" max="5884" width="22.42578125" style="12" customWidth="1"/>
    <col min="5885" max="5885" width="30.140625" style="12" customWidth="1"/>
    <col min="5886" max="5886" width="8.7109375" style="12" customWidth="1"/>
    <col min="5887" max="5887" width="9.42578125" style="12" customWidth="1"/>
    <col min="5888" max="5888" width="9" style="12" customWidth="1"/>
    <col min="5889" max="5889" width="8.7109375" style="12" customWidth="1"/>
    <col min="5890" max="5890" width="17.5703125" style="12" customWidth="1"/>
    <col min="5891" max="5891" width="9.140625" style="12"/>
    <col min="5892" max="5892" width="28.140625" style="12" customWidth="1"/>
    <col min="5893" max="5903" width="8.42578125" style="12" customWidth="1"/>
    <col min="5904" max="5909" width="13.5703125" style="12" customWidth="1"/>
    <col min="5910" max="6137" width="9.140625" style="12"/>
    <col min="6138" max="6139" width="4.85546875" style="12" customWidth="1"/>
    <col min="6140" max="6140" width="22.42578125" style="12" customWidth="1"/>
    <col min="6141" max="6141" width="30.140625" style="12" customWidth="1"/>
    <col min="6142" max="6142" width="8.7109375" style="12" customWidth="1"/>
    <col min="6143" max="6143" width="9.42578125" style="12" customWidth="1"/>
    <col min="6144" max="6144" width="9" style="12" customWidth="1"/>
    <col min="6145" max="6145" width="8.7109375" style="12" customWidth="1"/>
    <col min="6146" max="6146" width="17.5703125" style="12" customWidth="1"/>
    <col min="6147" max="6147" width="9.140625" style="12"/>
    <col min="6148" max="6148" width="28.140625" style="12" customWidth="1"/>
    <col min="6149" max="6159" width="8.42578125" style="12" customWidth="1"/>
    <col min="6160" max="6165" width="13.5703125" style="12" customWidth="1"/>
    <col min="6166" max="6393" width="9.140625" style="12"/>
    <col min="6394" max="6395" width="4.85546875" style="12" customWidth="1"/>
    <col min="6396" max="6396" width="22.42578125" style="12" customWidth="1"/>
    <col min="6397" max="6397" width="30.140625" style="12" customWidth="1"/>
    <col min="6398" max="6398" width="8.7109375" style="12" customWidth="1"/>
    <col min="6399" max="6399" width="9.42578125" style="12" customWidth="1"/>
    <col min="6400" max="6400" width="9" style="12" customWidth="1"/>
    <col min="6401" max="6401" width="8.7109375" style="12" customWidth="1"/>
    <col min="6402" max="6402" width="17.5703125" style="12" customWidth="1"/>
    <col min="6403" max="6403" width="9.140625" style="12"/>
    <col min="6404" max="6404" width="28.140625" style="12" customWidth="1"/>
    <col min="6405" max="6415" width="8.42578125" style="12" customWidth="1"/>
    <col min="6416" max="6421" width="13.5703125" style="12" customWidth="1"/>
    <col min="6422" max="6649" width="9.140625" style="12"/>
    <col min="6650" max="6651" width="4.85546875" style="12" customWidth="1"/>
    <col min="6652" max="6652" width="22.42578125" style="12" customWidth="1"/>
    <col min="6653" max="6653" width="30.140625" style="12" customWidth="1"/>
    <col min="6654" max="6654" width="8.7109375" style="12" customWidth="1"/>
    <col min="6655" max="6655" width="9.42578125" style="12" customWidth="1"/>
    <col min="6656" max="6656" width="9" style="12" customWidth="1"/>
    <col min="6657" max="6657" width="8.7109375" style="12" customWidth="1"/>
    <col min="6658" max="6658" width="17.5703125" style="12" customWidth="1"/>
    <col min="6659" max="6659" width="9.140625" style="12"/>
    <col min="6660" max="6660" width="28.140625" style="12" customWidth="1"/>
    <col min="6661" max="6671" width="8.42578125" style="12" customWidth="1"/>
    <col min="6672" max="6677" width="13.5703125" style="12" customWidth="1"/>
    <col min="6678" max="6905" width="9.140625" style="12"/>
    <col min="6906" max="6907" width="4.85546875" style="12" customWidth="1"/>
    <col min="6908" max="6908" width="22.42578125" style="12" customWidth="1"/>
    <col min="6909" max="6909" width="30.140625" style="12" customWidth="1"/>
    <col min="6910" max="6910" width="8.7109375" style="12" customWidth="1"/>
    <col min="6911" max="6911" width="9.42578125" style="12" customWidth="1"/>
    <col min="6912" max="6912" width="9" style="12" customWidth="1"/>
    <col min="6913" max="6913" width="8.7109375" style="12" customWidth="1"/>
    <col min="6914" max="6914" width="17.5703125" style="12" customWidth="1"/>
    <col min="6915" max="6915" width="9.140625" style="12"/>
    <col min="6916" max="6916" width="28.140625" style="12" customWidth="1"/>
    <col min="6917" max="6927" width="8.42578125" style="12" customWidth="1"/>
    <col min="6928" max="6933" width="13.5703125" style="12" customWidth="1"/>
    <col min="6934" max="7161" width="9.140625" style="12"/>
    <col min="7162" max="7163" width="4.85546875" style="12" customWidth="1"/>
    <col min="7164" max="7164" width="22.42578125" style="12" customWidth="1"/>
    <col min="7165" max="7165" width="30.140625" style="12" customWidth="1"/>
    <col min="7166" max="7166" width="8.7109375" style="12" customWidth="1"/>
    <col min="7167" max="7167" width="9.42578125" style="12" customWidth="1"/>
    <col min="7168" max="7168" width="9" style="12" customWidth="1"/>
    <col min="7169" max="7169" width="8.7109375" style="12" customWidth="1"/>
    <col min="7170" max="7170" width="17.5703125" style="12" customWidth="1"/>
    <col min="7171" max="7171" width="9.140625" style="12"/>
    <col min="7172" max="7172" width="28.140625" style="12" customWidth="1"/>
    <col min="7173" max="7183" width="8.42578125" style="12" customWidth="1"/>
    <col min="7184" max="7189" width="13.5703125" style="12" customWidth="1"/>
    <col min="7190" max="7417" width="9.140625" style="12"/>
    <col min="7418" max="7419" width="4.85546875" style="12" customWidth="1"/>
    <col min="7420" max="7420" width="22.42578125" style="12" customWidth="1"/>
    <col min="7421" max="7421" width="30.140625" style="12" customWidth="1"/>
    <col min="7422" max="7422" width="8.7109375" style="12" customWidth="1"/>
    <col min="7423" max="7423" width="9.42578125" style="12" customWidth="1"/>
    <col min="7424" max="7424" width="9" style="12" customWidth="1"/>
    <col min="7425" max="7425" width="8.7109375" style="12" customWidth="1"/>
    <col min="7426" max="7426" width="17.5703125" style="12" customWidth="1"/>
    <col min="7427" max="7427" width="9.140625" style="12"/>
    <col min="7428" max="7428" width="28.140625" style="12" customWidth="1"/>
    <col min="7429" max="7439" width="8.42578125" style="12" customWidth="1"/>
    <col min="7440" max="7445" width="13.5703125" style="12" customWidth="1"/>
    <col min="7446" max="7673" width="9.140625" style="12"/>
    <col min="7674" max="7675" width="4.85546875" style="12" customWidth="1"/>
    <col min="7676" max="7676" width="22.42578125" style="12" customWidth="1"/>
    <col min="7677" max="7677" width="30.140625" style="12" customWidth="1"/>
    <col min="7678" max="7678" width="8.7109375" style="12" customWidth="1"/>
    <col min="7679" max="7679" width="9.42578125" style="12" customWidth="1"/>
    <col min="7680" max="7680" width="9" style="12" customWidth="1"/>
    <col min="7681" max="7681" width="8.7109375" style="12" customWidth="1"/>
    <col min="7682" max="7682" width="17.5703125" style="12" customWidth="1"/>
    <col min="7683" max="7683" width="9.140625" style="12"/>
    <col min="7684" max="7684" width="28.140625" style="12" customWidth="1"/>
    <col min="7685" max="7695" width="8.42578125" style="12" customWidth="1"/>
    <col min="7696" max="7701" width="13.5703125" style="12" customWidth="1"/>
    <col min="7702" max="7929" width="9.140625" style="12"/>
    <col min="7930" max="7931" width="4.85546875" style="12" customWidth="1"/>
    <col min="7932" max="7932" width="22.42578125" style="12" customWidth="1"/>
    <col min="7933" max="7933" width="30.140625" style="12" customWidth="1"/>
    <col min="7934" max="7934" width="8.7109375" style="12" customWidth="1"/>
    <col min="7935" max="7935" width="9.42578125" style="12" customWidth="1"/>
    <col min="7936" max="7936" width="9" style="12" customWidth="1"/>
    <col min="7937" max="7937" width="8.7109375" style="12" customWidth="1"/>
    <col min="7938" max="7938" width="17.5703125" style="12" customWidth="1"/>
    <col min="7939" max="7939" width="9.140625" style="12"/>
    <col min="7940" max="7940" width="28.140625" style="12" customWidth="1"/>
    <col min="7941" max="7951" width="8.42578125" style="12" customWidth="1"/>
    <col min="7952" max="7957" width="13.5703125" style="12" customWidth="1"/>
    <col min="7958" max="8185" width="9.140625" style="12"/>
    <col min="8186" max="8187" width="4.85546875" style="12" customWidth="1"/>
    <col min="8188" max="8188" width="22.42578125" style="12" customWidth="1"/>
    <col min="8189" max="8189" width="30.140625" style="12" customWidth="1"/>
    <col min="8190" max="8190" width="8.7109375" style="12" customWidth="1"/>
    <col min="8191" max="8191" width="9.42578125" style="12" customWidth="1"/>
    <col min="8192" max="8192" width="9" style="12" customWidth="1"/>
    <col min="8193" max="8193" width="8.7109375" style="12" customWidth="1"/>
    <col min="8194" max="8194" width="17.5703125" style="12" customWidth="1"/>
    <col min="8195" max="8195" width="9.140625" style="12"/>
    <col min="8196" max="8196" width="28.140625" style="12" customWidth="1"/>
    <col min="8197" max="8207" width="8.42578125" style="12" customWidth="1"/>
    <col min="8208" max="8213" width="13.5703125" style="12" customWidth="1"/>
    <col min="8214" max="8441" width="9.140625" style="12"/>
    <col min="8442" max="8443" width="4.85546875" style="12" customWidth="1"/>
    <col min="8444" max="8444" width="22.42578125" style="12" customWidth="1"/>
    <col min="8445" max="8445" width="30.140625" style="12" customWidth="1"/>
    <col min="8446" max="8446" width="8.7109375" style="12" customWidth="1"/>
    <col min="8447" max="8447" width="9.42578125" style="12" customWidth="1"/>
    <col min="8448" max="8448" width="9" style="12" customWidth="1"/>
    <col min="8449" max="8449" width="8.7109375" style="12" customWidth="1"/>
    <col min="8450" max="8450" width="17.5703125" style="12" customWidth="1"/>
    <col min="8451" max="8451" width="9.140625" style="12"/>
    <col min="8452" max="8452" width="28.140625" style="12" customWidth="1"/>
    <col min="8453" max="8463" width="8.42578125" style="12" customWidth="1"/>
    <col min="8464" max="8469" width="13.5703125" style="12" customWidth="1"/>
    <col min="8470" max="8697" width="9.140625" style="12"/>
    <col min="8698" max="8699" width="4.85546875" style="12" customWidth="1"/>
    <col min="8700" max="8700" width="22.42578125" style="12" customWidth="1"/>
    <col min="8701" max="8701" width="30.140625" style="12" customWidth="1"/>
    <col min="8702" max="8702" width="8.7109375" style="12" customWidth="1"/>
    <col min="8703" max="8703" width="9.42578125" style="12" customWidth="1"/>
    <col min="8704" max="8704" width="9" style="12" customWidth="1"/>
    <col min="8705" max="8705" width="8.7109375" style="12" customWidth="1"/>
    <col min="8706" max="8706" width="17.5703125" style="12" customWidth="1"/>
    <col min="8707" max="8707" width="9.140625" style="12"/>
    <col min="8708" max="8708" width="28.140625" style="12" customWidth="1"/>
    <col min="8709" max="8719" width="8.42578125" style="12" customWidth="1"/>
    <col min="8720" max="8725" width="13.5703125" style="12" customWidth="1"/>
    <col min="8726" max="8953" width="9.140625" style="12"/>
    <col min="8954" max="8955" width="4.85546875" style="12" customWidth="1"/>
    <col min="8956" max="8956" width="22.42578125" style="12" customWidth="1"/>
    <col min="8957" max="8957" width="30.140625" style="12" customWidth="1"/>
    <col min="8958" max="8958" width="8.7109375" style="12" customWidth="1"/>
    <col min="8959" max="8959" width="9.42578125" style="12" customWidth="1"/>
    <col min="8960" max="8960" width="9" style="12" customWidth="1"/>
    <col min="8961" max="8961" width="8.7109375" style="12" customWidth="1"/>
    <col min="8962" max="8962" width="17.5703125" style="12" customWidth="1"/>
    <col min="8963" max="8963" width="9.140625" style="12"/>
    <col min="8964" max="8964" width="28.140625" style="12" customWidth="1"/>
    <col min="8965" max="8975" width="8.42578125" style="12" customWidth="1"/>
    <col min="8976" max="8981" width="13.5703125" style="12" customWidth="1"/>
    <col min="8982" max="9209" width="9.140625" style="12"/>
    <col min="9210" max="9211" width="4.85546875" style="12" customWidth="1"/>
    <col min="9212" max="9212" width="22.42578125" style="12" customWidth="1"/>
    <col min="9213" max="9213" width="30.140625" style="12" customWidth="1"/>
    <col min="9214" max="9214" width="8.7109375" style="12" customWidth="1"/>
    <col min="9215" max="9215" width="9.42578125" style="12" customWidth="1"/>
    <col min="9216" max="9216" width="9" style="12" customWidth="1"/>
    <col min="9217" max="9217" width="8.7109375" style="12" customWidth="1"/>
    <col min="9218" max="9218" width="17.5703125" style="12" customWidth="1"/>
    <col min="9219" max="9219" width="9.140625" style="12"/>
    <col min="9220" max="9220" width="28.140625" style="12" customWidth="1"/>
    <col min="9221" max="9231" width="8.42578125" style="12" customWidth="1"/>
    <col min="9232" max="9237" width="13.5703125" style="12" customWidth="1"/>
    <col min="9238" max="9465" width="9.140625" style="12"/>
    <col min="9466" max="9467" width="4.85546875" style="12" customWidth="1"/>
    <col min="9468" max="9468" width="22.42578125" style="12" customWidth="1"/>
    <col min="9469" max="9469" width="30.140625" style="12" customWidth="1"/>
    <col min="9470" max="9470" width="8.7109375" style="12" customWidth="1"/>
    <col min="9471" max="9471" width="9.42578125" style="12" customWidth="1"/>
    <col min="9472" max="9472" width="9" style="12" customWidth="1"/>
    <col min="9473" max="9473" width="8.7109375" style="12" customWidth="1"/>
    <col min="9474" max="9474" width="17.5703125" style="12" customWidth="1"/>
    <col min="9475" max="9475" width="9.140625" style="12"/>
    <col min="9476" max="9476" width="28.140625" style="12" customWidth="1"/>
    <col min="9477" max="9487" width="8.42578125" style="12" customWidth="1"/>
    <col min="9488" max="9493" width="13.5703125" style="12" customWidth="1"/>
    <col min="9494" max="9721" width="9.140625" style="12"/>
    <col min="9722" max="9723" width="4.85546875" style="12" customWidth="1"/>
    <col min="9724" max="9724" width="22.42578125" style="12" customWidth="1"/>
    <col min="9725" max="9725" width="30.140625" style="12" customWidth="1"/>
    <col min="9726" max="9726" width="8.7109375" style="12" customWidth="1"/>
    <col min="9727" max="9727" width="9.42578125" style="12" customWidth="1"/>
    <col min="9728" max="9728" width="9" style="12" customWidth="1"/>
    <col min="9729" max="9729" width="8.7109375" style="12" customWidth="1"/>
    <col min="9730" max="9730" width="17.5703125" style="12" customWidth="1"/>
    <col min="9731" max="9731" width="9.140625" style="12"/>
    <col min="9732" max="9732" width="28.140625" style="12" customWidth="1"/>
    <col min="9733" max="9743" width="8.42578125" style="12" customWidth="1"/>
    <col min="9744" max="9749" width="13.5703125" style="12" customWidth="1"/>
    <col min="9750" max="9977" width="9.140625" style="12"/>
    <col min="9978" max="9979" width="4.85546875" style="12" customWidth="1"/>
    <col min="9980" max="9980" width="22.42578125" style="12" customWidth="1"/>
    <col min="9981" max="9981" width="30.140625" style="12" customWidth="1"/>
    <col min="9982" max="9982" width="8.7109375" style="12" customWidth="1"/>
    <col min="9983" max="9983" width="9.42578125" style="12" customWidth="1"/>
    <col min="9984" max="9984" width="9" style="12" customWidth="1"/>
    <col min="9985" max="9985" width="8.7109375" style="12" customWidth="1"/>
    <col min="9986" max="9986" width="17.5703125" style="12" customWidth="1"/>
    <col min="9987" max="9987" width="9.140625" style="12"/>
    <col min="9988" max="9988" width="28.140625" style="12" customWidth="1"/>
    <col min="9989" max="9999" width="8.42578125" style="12" customWidth="1"/>
    <col min="10000" max="10005" width="13.5703125" style="12" customWidth="1"/>
    <col min="10006" max="10233" width="9.140625" style="12"/>
    <col min="10234" max="10235" width="4.85546875" style="12" customWidth="1"/>
    <col min="10236" max="10236" width="22.42578125" style="12" customWidth="1"/>
    <col min="10237" max="10237" width="30.140625" style="12" customWidth="1"/>
    <col min="10238" max="10238" width="8.7109375" style="12" customWidth="1"/>
    <col min="10239" max="10239" width="9.42578125" style="12" customWidth="1"/>
    <col min="10240" max="10240" width="9" style="12" customWidth="1"/>
    <col min="10241" max="10241" width="8.7109375" style="12" customWidth="1"/>
    <col min="10242" max="10242" width="17.5703125" style="12" customWidth="1"/>
    <col min="10243" max="10243" width="9.140625" style="12"/>
    <col min="10244" max="10244" width="28.140625" style="12" customWidth="1"/>
    <col min="10245" max="10255" width="8.42578125" style="12" customWidth="1"/>
    <col min="10256" max="10261" width="13.5703125" style="12" customWidth="1"/>
    <col min="10262" max="10489" width="9.140625" style="12"/>
    <col min="10490" max="10491" width="4.85546875" style="12" customWidth="1"/>
    <col min="10492" max="10492" width="22.42578125" style="12" customWidth="1"/>
    <col min="10493" max="10493" width="30.140625" style="12" customWidth="1"/>
    <col min="10494" max="10494" width="8.7109375" style="12" customWidth="1"/>
    <col min="10495" max="10495" width="9.42578125" style="12" customWidth="1"/>
    <col min="10496" max="10496" width="9" style="12" customWidth="1"/>
    <col min="10497" max="10497" width="8.7109375" style="12" customWidth="1"/>
    <col min="10498" max="10498" width="17.5703125" style="12" customWidth="1"/>
    <col min="10499" max="10499" width="9.140625" style="12"/>
    <col min="10500" max="10500" width="28.140625" style="12" customWidth="1"/>
    <col min="10501" max="10511" width="8.42578125" style="12" customWidth="1"/>
    <col min="10512" max="10517" width="13.5703125" style="12" customWidth="1"/>
    <col min="10518" max="10745" width="9.140625" style="12"/>
    <col min="10746" max="10747" width="4.85546875" style="12" customWidth="1"/>
    <col min="10748" max="10748" width="22.42578125" style="12" customWidth="1"/>
    <col min="10749" max="10749" width="30.140625" style="12" customWidth="1"/>
    <col min="10750" max="10750" width="8.7109375" style="12" customWidth="1"/>
    <col min="10751" max="10751" width="9.42578125" style="12" customWidth="1"/>
    <col min="10752" max="10752" width="9" style="12" customWidth="1"/>
    <col min="10753" max="10753" width="8.7109375" style="12" customWidth="1"/>
    <col min="10754" max="10754" width="17.5703125" style="12" customWidth="1"/>
    <col min="10755" max="10755" width="9.140625" style="12"/>
    <col min="10756" max="10756" width="28.140625" style="12" customWidth="1"/>
    <col min="10757" max="10767" width="8.42578125" style="12" customWidth="1"/>
    <col min="10768" max="10773" width="13.5703125" style="12" customWidth="1"/>
    <col min="10774" max="11001" width="9.140625" style="12"/>
    <col min="11002" max="11003" width="4.85546875" style="12" customWidth="1"/>
    <col min="11004" max="11004" width="22.42578125" style="12" customWidth="1"/>
    <col min="11005" max="11005" width="30.140625" style="12" customWidth="1"/>
    <col min="11006" max="11006" width="8.7109375" style="12" customWidth="1"/>
    <col min="11007" max="11007" width="9.42578125" style="12" customWidth="1"/>
    <col min="11008" max="11008" width="9" style="12" customWidth="1"/>
    <col min="11009" max="11009" width="8.7109375" style="12" customWidth="1"/>
    <col min="11010" max="11010" width="17.5703125" style="12" customWidth="1"/>
    <col min="11011" max="11011" width="9.140625" style="12"/>
    <col min="11012" max="11012" width="28.140625" style="12" customWidth="1"/>
    <col min="11013" max="11023" width="8.42578125" style="12" customWidth="1"/>
    <col min="11024" max="11029" width="13.5703125" style="12" customWidth="1"/>
    <col min="11030" max="11257" width="9.140625" style="12"/>
    <col min="11258" max="11259" width="4.85546875" style="12" customWidth="1"/>
    <col min="11260" max="11260" width="22.42578125" style="12" customWidth="1"/>
    <col min="11261" max="11261" width="30.140625" style="12" customWidth="1"/>
    <col min="11262" max="11262" width="8.7109375" style="12" customWidth="1"/>
    <col min="11263" max="11263" width="9.42578125" style="12" customWidth="1"/>
    <col min="11264" max="11264" width="9" style="12" customWidth="1"/>
    <col min="11265" max="11265" width="8.7109375" style="12" customWidth="1"/>
    <col min="11266" max="11266" width="17.5703125" style="12" customWidth="1"/>
    <col min="11267" max="11267" width="9.140625" style="12"/>
    <col min="11268" max="11268" width="28.140625" style="12" customWidth="1"/>
    <col min="11269" max="11279" width="8.42578125" style="12" customWidth="1"/>
    <col min="11280" max="11285" width="13.5703125" style="12" customWidth="1"/>
    <col min="11286" max="11513" width="9.140625" style="12"/>
    <col min="11514" max="11515" width="4.85546875" style="12" customWidth="1"/>
    <col min="11516" max="11516" width="22.42578125" style="12" customWidth="1"/>
    <col min="11517" max="11517" width="30.140625" style="12" customWidth="1"/>
    <col min="11518" max="11518" width="8.7109375" style="12" customWidth="1"/>
    <col min="11519" max="11519" width="9.42578125" style="12" customWidth="1"/>
    <col min="11520" max="11520" width="9" style="12" customWidth="1"/>
    <col min="11521" max="11521" width="8.7109375" style="12" customWidth="1"/>
    <col min="11522" max="11522" width="17.5703125" style="12" customWidth="1"/>
    <col min="11523" max="11523" width="9.140625" style="12"/>
    <col min="11524" max="11524" width="28.140625" style="12" customWidth="1"/>
    <col min="11525" max="11535" width="8.42578125" style="12" customWidth="1"/>
    <col min="11536" max="11541" width="13.5703125" style="12" customWidth="1"/>
    <col min="11542" max="11769" width="9.140625" style="12"/>
    <col min="11770" max="11771" width="4.85546875" style="12" customWidth="1"/>
    <col min="11772" max="11772" width="22.42578125" style="12" customWidth="1"/>
    <col min="11773" max="11773" width="30.140625" style="12" customWidth="1"/>
    <col min="11774" max="11774" width="8.7109375" style="12" customWidth="1"/>
    <col min="11775" max="11775" width="9.42578125" style="12" customWidth="1"/>
    <col min="11776" max="11776" width="9" style="12" customWidth="1"/>
    <col min="11777" max="11777" width="8.7109375" style="12" customWidth="1"/>
    <col min="11778" max="11778" width="17.5703125" style="12" customWidth="1"/>
    <col min="11779" max="11779" width="9.140625" style="12"/>
    <col min="11780" max="11780" width="28.140625" style="12" customWidth="1"/>
    <col min="11781" max="11791" width="8.42578125" style="12" customWidth="1"/>
    <col min="11792" max="11797" width="13.5703125" style="12" customWidth="1"/>
    <col min="11798" max="12025" width="9.140625" style="12"/>
    <col min="12026" max="12027" width="4.85546875" style="12" customWidth="1"/>
    <col min="12028" max="12028" width="22.42578125" style="12" customWidth="1"/>
    <col min="12029" max="12029" width="30.140625" style="12" customWidth="1"/>
    <col min="12030" max="12030" width="8.7109375" style="12" customWidth="1"/>
    <col min="12031" max="12031" width="9.42578125" style="12" customWidth="1"/>
    <col min="12032" max="12032" width="9" style="12" customWidth="1"/>
    <col min="12033" max="12033" width="8.7109375" style="12" customWidth="1"/>
    <col min="12034" max="12034" width="17.5703125" style="12" customWidth="1"/>
    <col min="12035" max="12035" width="9.140625" style="12"/>
    <col min="12036" max="12036" width="28.140625" style="12" customWidth="1"/>
    <col min="12037" max="12047" width="8.42578125" style="12" customWidth="1"/>
    <col min="12048" max="12053" width="13.5703125" style="12" customWidth="1"/>
    <col min="12054" max="12281" width="9.140625" style="12"/>
    <col min="12282" max="12283" width="4.85546875" style="12" customWidth="1"/>
    <col min="12284" max="12284" width="22.42578125" style="12" customWidth="1"/>
    <col min="12285" max="12285" width="30.140625" style="12" customWidth="1"/>
    <col min="12286" max="12286" width="8.7109375" style="12" customWidth="1"/>
    <col min="12287" max="12287" width="9.42578125" style="12" customWidth="1"/>
    <col min="12288" max="12288" width="9" style="12" customWidth="1"/>
    <col min="12289" max="12289" width="8.7109375" style="12" customWidth="1"/>
    <col min="12290" max="12290" width="17.5703125" style="12" customWidth="1"/>
    <col min="12291" max="12291" width="9.140625" style="12"/>
    <col min="12292" max="12292" width="28.140625" style="12" customWidth="1"/>
    <col min="12293" max="12303" width="8.42578125" style="12" customWidth="1"/>
    <col min="12304" max="12309" width="13.5703125" style="12" customWidth="1"/>
    <col min="12310" max="12537" width="9.140625" style="12"/>
    <col min="12538" max="12539" width="4.85546875" style="12" customWidth="1"/>
    <col min="12540" max="12540" width="22.42578125" style="12" customWidth="1"/>
    <col min="12541" max="12541" width="30.140625" style="12" customWidth="1"/>
    <col min="12542" max="12542" width="8.7109375" style="12" customWidth="1"/>
    <col min="12543" max="12543" width="9.42578125" style="12" customWidth="1"/>
    <col min="12544" max="12544" width="9" style="12" customWidth="1"/>
    <col min="12545" max="12545" width="8.7109375" style="12" customWidth="1"/>
    <col min="12546" max="12546" width="17.5703125" style="12" customWidth="1"/>
    <col min="12547" max="12547" width="9.140625" style="12"/>
    <col min="12548" max="12548" width="28.140625" style="12" customWidth="1"/>
    <col min="12549" max="12559" width="8.42578125" style="12" customWidth="1"/>
    <col min="12560" max="12565" width="13.5703125" style="12" customWidth="1"/>
    <col min="12566" max="12793" width="9.140625" style="12"/>
    <col min="12794" max="12795" width="4.85546875" style="12" customWidth="1"/>
    <col min="12796" max="12796" width="22.42578125" style="12" customWidth="1"/>
    <col min="12797" max="12797" width="30.140625" style="12" customWidth="1"/>
    <col min="12798" max="12798" width="8.7109375" style="12" customWidth="1"/>
    <col min="12799" max="12799" width="9.42578125" style="12" customWidth="1"/>
    <col min="12800" max="12800" width="9" style="12" customWidth="1"/>
    <col min="12801" max="12801" width="8.7109375" style="12" customWidth="1"/>
    <col min="12802" max="12802" width="17.5703125" style="12" customWidth="1"/>
    <col min="12803" max="12803" width="9.140625" style="12"/>
    <col min="12804" max="12804" width="28.140625" style="12" customWidth="1"/>
    <col min="12805" max="12815" width="8.42578125" style="12" customWidth="1"/>
    <col min="12816" max="12821" width="13.5703125" style="12" customWidth="1"/>
    <col min="12822" max="13049" width="9.140625" style="12"/>
    <col min="13050" max="13051" width="4.85546875" style="12" customWidth="1"/>
    <col min="13052" max="13052" width="22.42578125" style="12" customWidth="1"/>
    <col min="13053" max="13053" width="30.140625" style="12" customWidth="1"/>
    <col min="13054" max="13054" width="8.7109375" style="12" customWidth="1"/>
    <col min="13055" max="13055" width="9.42578125" style="12" customWidth="1"/>
    <col min="13056" max="13056" width="9" style="12" customWidth="1"/>
    <col min="13057" max="13057" width="8.7109375" style="12" customWidth="1"/>
    <col min="13058" max="13058" width="17.5703125" style="12" customWidth="1"/>
    <col min="13059" max="13059" width="9.140625" style="12"/>
    <col min="13060" max="13060" width="28.140625" style="12" customWidth="1"/>
    <col min="13061" max="13071" width="8.42578125" style="12" customWidth="1"/>
    <col min="13072" max="13077" width="13.5703125" style="12" customWidth="1"/>
    <col min="13078" max="13305" width="9.140625" style="12"/>
    <col min="13306" max="13307" width="4.85546875" style="12" customWidth="1"/>
    <col min="13308" max="13308" width="22.42578125" style="12" customWidth="1"/>
    <col min="13309" max="13309" width="30.140625" style="12" customWidth="1"/>
    <col min="13310" max="13310" width="8.7109375" style="12" customWidth="1"/>
    <col min="13311" max="13311" width="9.42578125" style="12" customWidth="1"/>
    <col min="13312" max="13312" width="9" style="12" customWidth="1"/>
    <col min="13313" max="13313" width="8.7109375" style="12" customWidth="1"/>
    <col min="13314" max="13314" width="17.5703125" style="12" customWidth="1"/>
    <col min="13315" max="13315" width="9.140625" style="12"/>
    <col min="13316" max="13316" width="28.140625" style="12" customWidth="1"/>
    <col min="13317" max="13327" width="8.42578125" style="12" customWidth="1"/>
    <col min="13328" max="13333" width="13.5703125" style="12" customWidth="1"/>
    <col min="13334" max="13561" width="9.140625" style="12"/>
    <col min="13562" max="13563" width="4.85546875" style="12" customWidth="1"/>
    <col min="13564" max="13564" width="22.42578125" style="12" customWidth="1"/>
    <col min="13565" max="13565" width="30.140625" style="12" customWidth="1"/>
    <col min="13566" max="13566" width="8.7109375" style="12" customWidth="1"/>
    <col min="13567" max="13567" width="9.42578125" style="12" customWidth="1"/>
    <col min="13568" max="13568" width="9" style="12" customWidth="1"/>
    <col min="13569" max="13569" width="8.7109375" style="12" customWidth="1"/>
    <col min="13570" max="13570" width="17.5703125" style="12" customWidth="1"/>
    <col min="13571" max="13571" width="9.140625" style="12"/>
    <col min="13572" max="13572" width="28.140625" style="12" customWidth="1"/>
    <col min="13573" max="13583" width="8.42578125" style="12" customWidth="1"/>
    <col min="13584" max="13589" width="13.5703125" style="12" customWidth="1"/>
    <col min="13590" max="13817" width="9.140625" style="12"/>
    <col min="13818" max="13819" width="4.85546875" style="12" customWidth="1"/>
    <col min="13820" max="13820" width="22.42578125" style="12" customWidth="1"/>
    <col min="13821" max="13821" width="30.140625" style="12" customWidth="1"/>
    <col min="13822" max="13822" width="8.7109375" style="12" customWidth="1"/>
    <col min="13823" max="13823" width="9.42578125" style="12" customWidth="1"/>
    <col min="13824" max="13824" width="9" style="12" customWidth="1"/>
    <col min="13825" max="13825" width="8.7109375" style="12" customWidth="1"/>
    <col min="13826" max="13826" width="17.5703125" style="12" customWidth="1"/>
    <col min="13827" max="13827" width="9.140625" style="12"/>
    <col min="13828" max="13828" width="28.140625" style="12" customWidth="1"/>
    <col min="13829" max="13839" width="8.42578125" style="12" customWidth="1"/>
    <col min="13840" max="13845" width="13.5703125" style="12" customWidth="1"/>
    <col min="13846" max="14073" width="9.140625" style="12"/>
    <col min="14074" max="14075" width="4.85546875" style="12" customWidth="1"/>
    <col min="14076" max="14076" width="22.42578125" style="12" customWidth="1"/>
    <col min="14077" max="14077" width="30.140625" style="12" customWidth="1"/>
    <col min="14078" max="14078" width="8.7109375" style="12" customWidth="1"/>
    <col min="14079" max="14079" width="9.42578125" style="12" customWidth="1"/>
    <col min="14080" max="14080" width="9" style="12" customWidth="1"/>
    <col min="14081" max="14081" width="8.7109375" style="12" customWidth="1"/>
    <col min="14082" max="14082" width="17.5703125" style="12" customWidth="1"/>
    <col min="14083" max="14083" width="9.140625" style="12"/>
    <col min="14084" max="14084" width="28.140625" style="12" customWidth="1"/>
    <col min="14085" max="14095" width="8.42578125" style="12" customWidth="1"/>
    <col min="14096" max="14101" width="13.5703125" style="12" customWidth="1"/>
    <col min="14102" max="14329" width="9.140625" style="12"/>
    <col min="14330" max="14331" width="4.85546875" style="12" customWidth="1"/>
    <col min="14332" max="14332" width="22.42578125" style="12" customWidth="1"/>
    <col min="14333" max="14333" width="30.140625" style="12" customWidth="1"/>
    <col min="14334" max="14334" width="8.7109375" style="12" customWidth="1"/>
    <col min="14335" max="14335" width="9.42578125" style="12" customWidth="1"/>
    <col min="14336" max="14336" width="9" style="12" customWidth="1"/>
    <col min="14337" max="14337" width="8.7109375" style="12" customWidth="1"/>
    <col min="14338" max="14338" width="17.5703125" style="12" customWidth="1"/>
    <col min="14339" max="14339" width="9.140625" style="12"/>
    <col min="14340" max="14340" width="28.140625" style="12" customWidth="1"/>
    <col min="14341" max="14351" width="8.42578125" style="12" customWidth="1"/>
    <col min="14352" max="14357" width="13.5703125" style="12" customWidth="1"/>
    <col min="14358" max="14585" width="9.140625" style="12"/>
    <col min="14586" max="14587" width="4.85546875" style="12" customWidth="1"/>
    <col min="14588" max="14588" width="22.42578125" style="12" customWidth="1"/>
    <col min="14589" max="14589" width="30.140625" style="12" customWidth="1"/>
    <col min="14590" max="14590" width="8.7109375" style="12" customWidth="1"/>
    <col min="14591" max="14591" width="9.42578125" style="12" customWidth="1"/>
    <col min="14592" max="14592" width="9" style="12" customWidth="1"/>
    <col min="14593" max="14593" width="8.7109375" style="12" customWidth="1"/>
    <col min="14594" max="14594" width="17.5703125" style="12" customWidth="1"/>
    <col min="14595" max="14595" width="9.140625" style="12"/>
    <col min="14596" max="14596" width="28.140625" style="12" customWidth="1"/>
    <col min="14597" max="14607" width="8.42578125" style="12" customWidth="1"/>
    <col min="14608" max="14613" width="13.5703125" style="12" customWidth="1"/>
    <col min="14614" max="14841" width="9.140625" style="12"/>
    <col min="14842" max="14843" width="4.85546875" style="12" customWidth="1"/>
    <col min="14844" max="14844" width="22.42578125" style="12" customWidth="1"/>
    <col min="14845" max="14845" width="30.140625" style="12" customWidth="1"/>
    <col min="14846" max="14846" width="8.7109375" style="12" customWidth="1"/>
    <col min="14847" max="14847" width="9.42578125" style="12" customWidth="1"/>
    <col min="14848" max="14848" width="9" style="12" customWidth="1"/>
    <col min="14849" max="14849" width="8.7109375" style="12" customWidth="1"/>
    <col min="14850" max="14850" width="17.5703125" style="12" customWidth="1"/>
    <col min="14851" max="14851" width="9.140625" style="12"/>
    <col min="14852" max="14852" width="28.140625" style="12" customWidth="1"/>
    <col min="14853" max="14863" width="8.42578125" style="12" customWidth="1"/>
    <col min="14864" max="14869" width="13.5703125" style="12" customWidth="1"/>
    <col min="14870" max="15097" width="9.140625" style="12"/>
    <col min="15098" max="15099" width="4.85546875" style="12" customWidth="1"/>
    <col min="15100" max="15100" width="22.42578125" style="12" customWidth="1"/>
    <col min="15101" max="15101" width="30.140625" style="12" customWidth="1"/>
    <col min="15102" max="15102" width="8.7109375" style="12" customWidth="1"/>
    <col min="15103" max="15103" width="9.42578125" style="12" customWidth="1"/>
    <col min="15104" max="15104" width="9" style="12" customWidth="1"/>
    <col min="15105" max="15105" width="8.7109375" style="12" customWidth="1"/>
    <col min="15106" max="15106" width="17.5703125" style="12" customWidth="1"/>
    <col min="15107" max="15107" width="9.140625" style="12"/>
    <col min="15108" max="15108" width="28.140625" style="12" customWidth="1"/>
    <col min="15109" max="15119" width="8.42578125" style="12" customWidth="1"/>
    <col min="15120" max="15125" width="13.5703125" style="12" customWidth="1"/>
    <col min="15126" max="15353" width="9.140625" style="12"/>
    <col min="15354" max="15355" width="4.85546875" style="12" customWidth="1"/>
    <col min="15356" max="15356" width="22.42578125" style="12" customWidth="1"/>
    <col min="15357" max="15357" width="30.140625" style="12" customWidth="1"/>
    <col min="15358" max="15358" width="8.7109375" style="12" customWidth="1"/>
    <col min="15359" max="15359" width="9.42578125" style="12" customWidth="1"/>
    <col min="15360" max="15360" width="9" style="12" customWidth="1"/>
    <col min="15361" max="15361" width="8.7109375" style="12" customWidth="1"/>
    <col min="15362" max="15362" width="17.5703125" style="12" customWidth="1"/>
    <col min="15363" max="15363" width="9.140625" style="12"/>
    <col min="15364" max="15364" width="28.140625" style="12" customWidth="1"/>
    <col min="15365" max="15375" width="8.42578125" style="12" customWidth="1"/>
    <col min="15376" max="15381" width="13.5703125" style="12" customWidth="1"/>
    <col min="15382" max="15609" width="9.140625" style="12"/>
    <col min="15610" max="15611" width="4.85546875" style="12" customWidth="1"/>
    <col min="15612" max="15612" width="22.42578125" style="12" customWidth="1"/>
    <col min="15613" max="15613" width="30.140625" style="12" customWidth="1"/>
    <col min="15614" max="15614" width="8.7109375" style="12" customWidth="1"/>
    <col min="15615" max="15615" width="9.42578125" style="12" customWidth="1"/>
    <col min="15616" max="15616" width="9" style="12" customWidth="1"/>
    <col min="15617" max="15617" width="8.7109375" style="12" customWidth="1"/>
    <col min="15618" max="15618" width="17.5703125" style="12" customWidth="1"/>
    <col min="15619" max="15619" width="9.140625" style="12"/>
    <col min="15620" max="15620" width="28.140625" style="12" customWidth="1"/>
    <col min="15621" max="15631" width="8.42578125" style="12" customWidth="1"/>
    <col min="15632" max="15637" width="13.5703125" style="12" customWidth="1"/>
    <col min="15638" max="15865" width="9.140625" style="12"/>
    <col min="15866" max="15867" width="4.85546875" style="12" customWidth="1"/>
    <col min="15868" max="15868" width="22.42578125" style="12" customWidth="1"/>
    <col min="15869" max="15869" width="30.140625" style="12" customWidth="1"/>
    <col min="15870" max="15870" width="8.7109375" style="12" customWidth="1"/>
    <col min="15871" max="15871" width="9.42578125" style="12" customWidth="1"/>
    <col min="15872" max="15872" width="9" style="12" customWidth="1"/>
    <col min="15873" max="15873" width="8.7109375" style="12" customWidth="1"/>
    <col min="15874" max="15874" width="17.5703125" style="12" customWidth="1"/>
    <col min="15875" max="15875" width="9.140625" style="12"/>
    <col min="15876" max="15876" width="28.140625" style="12" customWidth="1"/>
    <col min="15877" max="15887" width="8.42578125" style="12" customWidth="1"/>
    <col min="15888" max="15893" width="13.5703125" style="12" customWidth="1"/>
    <col min="15894" max="16121" width="9.140625" style="12"/>
    <col min="16122" max="16123" width="4.85546875" style="12" customWidth="1"/>
    <col min="16124" max="16124" width="22.42578125" style="12" customWidth="1"/>
    <col min="16125" max="16125" width="30.140625" style="12" customWidth="1"/>
    <col min="16126" max="16126" width="8.7109375" style="12" customWidth="1"/>
    <col min="16127" max="16127" width="9.42578125" style="12" customWidth="1"/>
    <col min="16128" max="16128" width="9" style="12" customWidth="1"/>
    <col min="16129" max="16129" width="8.7109375" style="12" customWidth="1"/>
    <col min="16130" max="16130" width="17.5703125" style="12" customWidth="1"/>
    <col min="16131" max="16131" width="9.140625" style="12"/>
    <col min="16132" max="16132" width="28.140625" style="12" customWidth="1"/>
    <col min="16133" max="16143" width="8.42578125" style="12" customWidth="1"/>
    <col min="16144" max="16149" width="13.5703125" style="12" customWidth="1"/>
    <col min="16150" max="16384" width="9.140625" style="12"/>
  </cols>
  <sheetData>
    <row r="1" spans="1:21" s="4" customFormat="1" ht="27.75" thickBot="1" x14ac:dyDescent="0.4">
      <c r="A1" s="1" t="s">
        <v>97</v>
      </c>
      <c r="B1" s="2"/>
      <c r="C1" s="2"/>
      <c r="D1" s="2"/>
      <c r="E1" s="2"/>
      <c r="F1" s="2"/>
      <c r="G1" s="2"/>
      <c r="H1" s="2"/>
      <c r="I1" s="3"/>
    </row>
    <row r="2" spans="1:21" ht="15.75" x14ac:dyDescent="0.25">
      <c r="A2" s="5" t="s">
        <v>47</v>
      </c>
      <c r="B2" s="6" t="s">
        <v>48</v>
      </c>
      <c r="C2" s="7" t="s">
        <v>49</v>
      </c>
      <c r="D2" s="8" t="s">
        <v>50</v>
      </c>
      <c r="E2" s="9" t="s">
        <v>51</v>
      </c>
      <c r="F2" s="10"/>
      <c r="G2" s="10"/>
      <c r="H2" s="10"/>
      <c r="I2" s="11"/>
      <c r="L2" s="13" t="s">
        <v>16</v>
      </c>
      <c r="M2" s="14"/>
      <c r="N2" s="14"/>
      <c r="O2" s="14"/>
      <c r="P2" s="15"/>
      <c r="Q2" s="16" t="s">
        <v>7</v>
      </c>
      <c r="R2" s="17"/>
      <c r="S2" s="18"/>
      <c r="T2" s="19" t="s">
        <v>8</v>
      </c>
      <c r="U2" s="20" t="s">
        <v>107</v>
      </c>
    </row>
    <row r="3" spans="1:21" ht="51.75" thickBot="1" x14ac:dyDescent="0.25">
      <c r="A3" s="21"/>
      <c r="B3" s="22"/>
      <c r="C3" s="23"/>
      <c r="D3" s="24"/>
      <c r="E3" s="25" t="s">
        <v>38</v>
      </c>
      <c r="F3" s="26" t="s">
        <v>52</v>
      </c>
      <c r="G3" s="27" t="s">
        <v>39</v>
      </c>
      <c r="H3" s="28" t="s">
        <v>53</v>
      </c>
      <c r="I3" s="29" t="s">
        <v>37</v>
      </c>
      <c r="K3" s="30"/>
      <c r="L3" s="31" t="s">
        <v>54</v>
      </c>
      <c r="M3" s="32" t="s">
        <v>9</v>
      </c>
      <c r="N3" s="32" t="s">
        <v>10</v>
      </c>
      <c r="O3" s="33" t="s">
        <v>55</v>
      </c>
      <c r="P3" s="34" t="s">
        <v>11</v>
      </c>
      <c r="Q3" s="35" t="s">
        <v>12</v>
      </c>
      <c r="R3" s="36" t="s">
        <v>13</v>
      </c>
      <c r="S3" s="37" t="s">
        <v>14</v>
      </c>
      <c r="T3" s="38"/>
      <c r="U3" s="39"/>
    </row>
    <row r="4" spans="1:21" ht="13.5" thickBot="1" x14ac:dyDescent="0.25">
      <c r="A4" s="40" t="s">
        <v>17</v>
      </c>
      <c r="B4" s="41" t="s">
        <v>18</v>
      </c>
      <c r="C4" s="42" t="s">
        <v>19</v>
      </c>
      <c r="D4" s="43" t="s">
        <v>20</v>
      </c>
      <c r="E4" s="42" t="s">
        <v>21</v>
      </c>
      <c r="F4" s="43" t="s">
        <v>22</v>
      </c>
      <c r="G4" s="42" t="s">
        <v>23</v>
      </c>
      <c r="H4" s="43" t="s">
        <v>24</v>
      </c>
      <c r="I4" s="44">
        <v>9</v>
      </c>
      <c r="K4" s="45" t="s">
        <v>86</v>
      </c>
      <c r="L4" s="46">
        <f t="shared" ref="L4:L10" si="0">SUMIFS($F$5:$F$22,$I$5:$I$22,K4)</f>
        <v>0</v>
      </c>
      <c r="M4" s="47">
        <f>SUMIFS($F$24:$F$37,$I$24:$I$37,K4)</f>
        <v>0</v>
      </c>
      <c r="N4" s="47">
        <f>SUMIFS($F$39:$F$48,$I$39:$I$48,K4)</f>
        <v>12.1</v>
      </c>
      <c r="O4" s="48">
        <f>SUMIFS($F$50:$F$53,$I$50:$I$53,$K$4)</f>
        <v>0</v>
      </c>
      <c r="P4" s="49">
        <f>SUM(L4:O4)</f>
        <v>12.1</v>
      </c>
      <c r="Q4" s="50">
        <f>L4/$L$12*$L$22+M4/$M$12*$M$22+N4/($N$12)*$N$22</f>
        <v>1.552497551420176</v>
      </c>
      <c r="R4" s="51">
        <f>P4/$P$12*P$23</f>
        <v>4.3808612936700104</v>
      </c>
      <c r="S4" s="52">
        <f>SUM(Q4:R4)</f>
        <v>5.9333588450901864</v>
      </c>
      <c r="T4" s="53">
        <f>P4+S4</f>
        <v>18.033358845090184</v>
      </c>
      <c r="U4" s="54">
        <f>T4/$T$12</f>
        <v>4.3616782791365778E-2</v>
      </c>
    </row>
    <row r="5" spans="1:21" ht="13.5" thickTop="1" x14ac:dyDescent="0.2">
      <c r="A5" s="55"/>
      <c r="B5" s="56" t="s">
        <v>25</v>
      </c>
      <c r="C5" s="57" t="s">
        <v>82</v>
      </c>
      <c r="D5" s="58"/>
      <c r="E5" s="59">
        <v>9.66</v>
      </c>
      <c r="F5" s="60">
        <v>9.66</v>
      </c>
      <c r="G5" s="59"/>
      <c r="H5" s="60"/>
      <c r="I5" s="61" t="s">
        <v>15</v>
      </c>
      <c r="K5" s="62" t="s">
        <v>85</v>
      </c>
      <c r="L5" s="46">
        <f t="shared" si="0"/>
        <v>9.8000000000000007</v>
      </c>
      <c r="M5" s="47">
        <f>SUMIFS($F$24:$F$37,$I$24:$I$37,K5)</f>
        <v>0</v>
      </c>
      <c r="N5" s="47">
        <f>SUMIFS($F$39:$F$48,$I$39:$I$48,K5)</f>
        <v>19.899999999999999</v>
      </c>
      <c r="O5" s="48">
        <f>SUMIFS($F$50:$F$53,$I$50:$I$53,$K$4)</f>
        <v>0</v>
      </c>
      <c r="P5" s="49">
        <f t="shared" ref="P5:P11" si="1">SUM(L5:O5)</f>
        <v>29.7</v>
      </c>
      <c r="Q5" s="50">
        <f t="shared" ref="Q5:Q11" si="2">L5/$L$12*$L$22+M5/$M$12*$M$22+N5/($N$12)*$N$22</f>
        <v>4.153380352546888</v>
      </c>
      <c r="R5" s="51">
        <f>P5/$P$12*P$23</f>
        <v>10.753023175371844</v>
      </c>
      <c r="S5" s="52">
        <f>SUM(Q5:R5)</f>
        <v>14.906403527918732</v>
      </c>
      <c r="T5" s="53">
        <f t="shared" ref="T5:T11" si="3">P5+S5</f>
        <v>44.606403527918729</v>
      </c>
      <c r="U5" s="54">
        <f t="shared" ref="U5:U8" si="4">T5/$T$12</f>
        <v>0.10788826587959542</v>
      </c>
    </row>
    <row r="6" spans="1:21" x14ac:dyDescent="0.2">
      <c r="A6" s="55"/>
      <c r="B6" s="56" t="s">
        <v>26</v>
      </c>
      <c r="C6" s="57" t="s">
        <v>74</v>
      </c>
      <c r="D6" s="58"/>
      <c r="E6" s="59">
        <v>4.7300000000000004</v>
      </c>
      <c r="F6" s="60">
        <v>4.7300000000000004</v>
      </c>
      <c r="G6" s="59"/>
      <c r="H6" s="60"/>
      <c r="I6" s="63" t="s">
        <v>15</v>
      </c>
      <c r="K6" s="62" t="s">
        <v>87</v>
      </c>
      <c r="L6" s="46">
        <f t="shared" si="0"/>
        <v>30.5</v>
      </c>
      <c r="M6" s="47">
        <f>SUMIFS($F$24:$F$37,$I$24:$I$37,K6)+(1/2)*M9</f>
        <v>146.70000000000002</v>
      </c>
      <c r="N6" s="47">
        <f>SUMIFS($F$39:$F$48,$I$39:$I$48,K6)</f>
        <v>0</v>
      </c>
      <c r="O6" s="48">
        <f>SUMIFS($F$50:$F$53,$I$50:$I$53,$K$6)</f>
        <v>0</v>
      </c>
      <c r="P6" s="49">
        <f>SUM(L6:O6)</f>
        <v>177.20000000000002</v>
      </c>
      <c r="Q6" s="50">
        <f>L6/$L$12*$L$22+M6/$M$12*$M$22+N6/($N$12)*$N$22</f>
        <v>4.9799007444168737</v>
      </c>
      <c r="R6" s="51">
        <f>P6/$P$12*P$23</f>
        <v>64.156084399861655</v>
      </c>
      <c r="S6" s="52">
        <f>SUM(Q6:R6)</f>
        <v>69.135985144278521</v>
      </c>
      <c r="T6" s="53">
        <f t="shared" si="3"/>
        <v>246.33598514427854</v>
      </c>
      <c r="U6" s="54">
        <f t="shared" si="4"/>
        <v>0.59580598656253114</v>
      </c>
    </row>
    <row r="7" spans="1:21" x14ac:dyDescent="0.2">
      <c r="A7" s="55"/>
      <c r="B7" s="56" t="s">
        <v>27</v>
      </c>
      <c r="C7" s="57" t="s">
        <v>84</v>
      </c>
      <c r="D7" s="58"/>
      <c r="E7" s="59">
        <v>4.37</v>
      </c>
      <c r="F7" s="60">
        <v>4.37</v>
      </c>
      <c r="G7" s="59"/>
      <c r="H7" s="60"/>
      <c r="I7" s="61" t="s">
        <v>15</v>
      </c>
      <c r="K7" s="62" t="s">
        <v>29</v>
      </c>
      <c r="L7" s="46">
        <f t="shared" si="0"/>
        <v>0</v>
      </c>
      <c r="M7" s="47">
        <f>SUMIFS($F$24:$F$37,$I$24:$I$37,K7)+(1/2)*M9</f>
        <v>0</v>
      </c>
      <c r="N7" s="47">
        <f>SUMIFS($F$39:$F$48,$I$39:$I$48,K7)+(1/2)*N10</f>
        <v>28.150000000000002</v>
      </c>
      <c r="O7" s="48">
        <f>SUMIFS($F$50:$F$53,$I$50:$I$53,$K$7)</f>
        <v>0</v>
      </c>
      <c r="P7" s="49">
        <f t="shared" si="1"/>
        <v>28.150000000000002</v>
      </c>
      <c r="Q7" s="50">
        <f t="shared" si="2"/>
        <v>3.6118021547502446</v>
      </c>
      <c r="R7" s="51">
        <f>P7/$P$12*P$23</f>
        <v>10.191838464199241</v>
      </c>
      <c r="S7" s="52">
        <f>SUM(Q7:R7)</f>
        <v>13.803640618949487</v>
      </c>
      <c r="T7" s="53">
        <f t="shared" si="3"/>
        <v>41.953640618949493</v>
      </c>
      <c r="U7" s="54">
        <f t="shared" si="4"/>
        <v>0.10147210211379729</v>
      </c>
    </row>
    <row r="8" spans="1:21" x14ac:dyDescent="0.2">
      <c r="A8" s="55"/>
      <c r="B8" s="56" t="s">
        <v>28</v>
      </c>
      <c r="C8" s="57" t="s">
        <v>83</v>
      </c>
      <c r="D8" s="58"/>
      <c r="E8" s="59">
        <v>18.010000000000002</v>
      </c>
      <c r="F8" s="60">
        <v>18.010000000000002</v>
      </c>
      <c r="G8" s="59"/>
      <c r="H8" s="60"/>
      <c r="I8" s="61" t="s">
        <v>15</v>
      </c>
      <c r="K8" s="62" t="s">
        <v>98</v>
      </c>
      <c r="L8" s="46">
        <f t="shared" si="0"/>
        <v>0</v>
      </c>
      <c r="M8" s="47">
        <f>SUMIFS($F$24:$F$37,$I$24:$I$37,K8)</f>
        <v>0</v>
      </c>
      <c r="N8" s="47">
        <f>SUMIFS($F$39:$F$48,$I$39:$I$48,K8)+(1/2)*N10</f>
        <v>41.95</v>
      </c>
      <c r="O8" s="48">
        <f>SUMIFS($F$50:$F$53,$I$50:$I$53,$K$8)</f>
        <v>0</v>
      </c>
      <c r="P8" s="49">
        <f t="shared" si="1"/>
        <v>41.95</v>
      </c>
      <c r="Q8" s="50">
        <f t="shared" si="2"/>
        <v>5.3824191968658175</v>
      </c>
      <c r="R8" s="51">
        <f>P8/$P$12*P$23</f>
        <v>15.188192666897269</v>
      </c>
      <c r="S8" s="52">
        <f>SUM(Q8:R8)</f>
        <v>20.570611863763087</v>
      </c>
      <c r="T8" s="53">
        <f t="shared" si="3"/>
        <v>62.520611863763094</v>
      </c>
      <c r="U8" s="54">
        <f t="shared" si="4"/>
        <v>0.15121686265271034</v>
      </c>
    </row>
    <row r="9" spans="1:21" x14ac:dyDescent="0.2">
      <c r="A9" s="55"/>
      <c r="B9" s="56"/>
      <c r="C9" s="57"/>
      <c r="D9" s="58"/>
      <c r="E9" s="59"/>
      <c r="F9" s="60"/>
      <c r="G9" s="59"/>
      <c r="H9" s="60"/>
      <c r="I9" s="61"/>
      <c r="K9" s="64" t="s">
        <v>100</v>
      </c>
      <c r="L9" s="65">
        <f t="shared" si="0"/>
        <v>0</v>
      </c>
      <c r="M9" s="66">
        <f>SUMIFS($F$24:$F$37,$I$24:$I$37,K9)</f>
        <v>0</v>
      </c>
      <c r="N9" s="66">
        <f>SUMIFS($F$39:$F$48,$I$39:$I$48,K9)</f>
        <v>0</v>
      </c>
      <c r="O9" s="67">
        <f>SUMIFS($F$50:$F$53,$I$50:$I$53,$K$9)</f>
        <v>0</v>
      </c>
      <c r="P9" s="68">
        <f>SUM(L9:O9)</f>
        <v>0</v>
      </c>
      <c r="Q9" s="69"/>
      <c r="R9" s="70"/>
      <c r="S9" s="71"/>
      <c r="T9" s="72"/>
      <c r="U9" s="73"/>
    </row>
    <row r="10" spans="1:21" ht="13.5" thickBot="1" x14ac:dyDescent="0.25">
      <c r="A10" s="55"/>
      <c r="B10" s="56" t="s">
        <v>30</v>
      </c>
      <c r="C10" s="57" t="s">
        <v>1</v>
      </c>
      <c r="D10" s="58"/>
      <c r="E10" s="59">
        <v>13.28</v>
      </c>
      <c r="F10" s="60">
        <v>13.28</v>
      </c>
      <c r="G10" s="59"/>
      <c r="H10" s="60"/>
      <c r="I10" s="63" t="s">
        <v>15</v>
      </c>
      <c r="K10" s="64" t="s">
        <v>101</v>
      </c>
      <c r="L10" s="65">
        <f t="shared" si="0"/>
        <v>0</v>
      </c>
      <c r="M10" s="66">
        <f t="shared" ref="M10" si="5">SUMIFS($F$24:$F$37,$I$24:$I$37,K10)</f>
        <v>0</v>
      </c>
      <c r="N10" s="66">
        <f>SUMIFS($F$39:$F$48,$I$39:$I$48,K10)</f>
        <v>2.7</v>
      </c>
      <c r="O10" s="67">
        <f>SUMIFS($F$50:$F$53,$I$50:$I$53,$K$10)</f>
        <v>0</v>
      </c>
      <c r="P10" s="68">
        <f>SUM(L10:O10)</f>
        <v>2.7</v>
      </c>
      <c r="Q10" s="74"/>
      <c r="R10" s="75"/>
      <c r="S10" s="71"/>
      <c r="T10" s="72"/>
      <c r="U10" s="73"/>
    </row>
    <row r="11" spans="1:21" ht="13.5" thickBot="1" x14ac:dyDescent="0.25">
      <c r="A11" s="55"/>
      <c r="B11" s="56" t="s">
        <v>31</v>
      </c>
      <c r="C11" s="57" t="s">
        <v>77</v>
      </c>
      <c r="D11" s="58"/>
      <c r="E11" s="59">
        <v>30.5</v>
      </c>
      <c r="F11" s="60">
        <v>30.5</v>
      </c>
      <c r="G11" s="59"/>
      <c r="H11" s="60"/>
      <c r="I11" s="61" t="s">
        <v>87</v>
      </c>
      <c r="K11" s="76" t="s">
        <v>6</v>
      </c>
      <c r="L11" s="77">
        <f t="shared" ref="L11" si="6">SUMIFS($F$5:$F$22,$I$5:$I$22,K11)</f>
        <v>0</v>
      </c>
      <c r="M11" s="78">
        <f>SUMIFS($F$24:$F$34,$I$24:$I$34,K11)</f>
        <v>0</v>
      </c>
      <c r="N11" s="78">
        <f>SUMIFS($F$39:$F$47,$I$39:$I$47,K11)</f>
        <v>0</v>
      </c>
      <c r="O11" s="79">
        <f>SUMIFS($F$50:$F$53,$I$50:$I$53,$K$4)</f>
        <v>0</v>
      </c>
      <c r="P11" s="80">
        <f t="shared" si="1"/>
        <v>0</v>
      </c>
      <c r="Q11" s="81">
        <f t="shared" si="2"/>
        <v>0</v>
      </c>
      <c r="R11" s="82">
        <f t="shared" ref="R11" si="7">P11/$P$12*P$23</f>
        <v>0</v>
      </c>
      <c r="S11" s="83">
        <f t="shared" ref="S11" si="8">SUM(Q11:R11)</f>
        <v>0</v>
      </c>
      <c r="T11" s="84">
        <f t="shared" si="3"/>
        <v>0</v>
      </c>
      <c r="U11" s="85">
        <f t="shared" ref="U11" si="9">P11/$P$12</f>
        <v>0</v>
      </c>
    </row>
    <row r="12" spans="1:21" ht="13.5" thickBot="1" x14ac:dyDescent="0.25">
      <c r="A12" s="55"/>
      <c r="B12" s="56" t="s">
        <v>32</v>
      </c>
      <c r="C12" s="57" t="s">
        <v>1</v>
      </c>
      <c r="D12" s="58"/>
      <c r="E12" s="59">
        <v>6.58</v>
      </c>
      <c r="F12" s="60">
        <v>6.58</v>
      </c>
      <c r="G12" s="59"/>
      <c r="H12" s="60"/>
      <c r="I12" s="63" t="s">
        <v>4</v>
      </c>
      <c r="K12" s="86" t="s">
        <v>40</v>
      </c>
      <c r="L12" s="87">
        <f>SUM(L4:L8)</f>
        <v>40.299999999999997</v>
      </c>
      <c r="M12" s="88">
        <f>SUM(M4:M8)</f>
        <v>146.70000000000002</v>
      </c>
      <c r="N12" s="89">
        <f>SUM(N4:N8)</f>
        <v>102.10000000000001</v>
      </c>
      <c r="O12" s="90">
        <f>SUM(O4:O8)</f>
        <v>0</v>
      </c>
      <c r="P12" s="91">
        <f>SUM(P4:P8)</f>
        <v>289.10000000000002</v>
      </c>
      <c r="Q12" s="92">
        <f>L12/$L$12*$L$22+M12/$M$12*$M$22+N12/$N$12*$N$22</f>
        <v>19.68</v>
      </c>
      <c r="R12" s="93">
        <f>SUM(R4:R11)</f>
        <v>104.67000000000002</v>
      </c>
      <c r="S12" s="94">
        <f>SUM(S4:S11)</f>
        <v>124.35000000000001</v>
      </c>
      <c r="T12" s="95">
        <f>SUM(T4:T11)</f>
        <v>413.45000000000005</v>
      </c>
      <c r="U12" s="96">
        <f>SUM(U4:U11)</f>
        <v>1</v>
      </c>
    </row>
    <row r="13" spans="1:21" x14ac:dyDescent="0.2">
      <c r="A13" s="55"/>
      <c r="B13" s="56" t="s">
        <v>33</v>
      </c>
      <c r="C13" s="57" t="s">
        <v>88</v>
      </c>
      <c r="D13" s="58"/>
      <c r="E13" s="59">
        <v>18.399999999999999</v>
      </c>
      <c r="F13" s="60"/>
      <c r="G13" s="59"/>
      <c r="H13" s="60">
        <v>18.399999999999999</v>
      </c>
      <c r="I13" s="61"/>
      <c r="P13" s="97"/>
      <c r="T13" s="97">
        <f>F55-T12</f>
        <v>0</v>
      </c>
      <c r="U13" s="98"/>
    </row>
    <row r="14" spans="1:21" x14ac:dyDescent="0.2">
      <c r="A14" s="55"/>
      <c r="B14" s="56" t="s">
        <v>34</v>
      </c>
      <c r="C14" s="57" t="s">
        <v>77</v>
      </c>
      <c r="D14" s="58"/>
      <c r="E14" s="59">
        <v>9.8000000000000007</v>
      </c>
      <c r="F14" s="60">
        <v>9.8000000000000007</v>
      </c>
      <c r="G14" s="59"/>
      <c r="H14" s="60"/>
      <c r="I14" s="61" t="s">
        <v>85</v>
      </c>
      <c r="P14" s="97"/>
      <c r="T14" s="97"/>
      <c r="U14" s="98"/>
    </row>
    <row r="15" spans="1:21" x14ac:dyDescent="0.2">
      <c r="A15" s="55"/>
      <c r="B15" s="56" t="s">
        <v>43</v>
      </c>
      <c r="C15" s="57" t="s">
        <v>5</v>
      </c>
      <c r="D15" s="58"/>
      <c r="E15" s="59">
        <v>4</v>
      </c>
      <c r="F15" s="60">
        <v>4</v>
      </c>
      <c r="G15" s="59"/>
      <c r="H15" s="60"/>
      <c r="I15" s="61" t="s">
        <v>15</v>
      </c>
      <c r="P15" s="97"/>
      <c r="T15" s="97"/>
      <c r="U15" s="98"/>
    </row>
    <row r="16" spans="1:21" x14ac:dyDescent="0.2">
      <c r="A16" s="55"/>
      <c r="B16" s="56" t="s">
        <v>44</v>
      </c>
      <c r="C16" s="57" t="s">
        <v>5</v>
      </c>
      <c r="D16" s="58"/>
      <c r="E16" s="59">
        <v>2.21</v>
      </c>
      <c r="F16" s="60">
        <v>2.21</v>
      </c>
      <c r="G16" s="59"/>
      <c r="H16" s="60"/>
      <c r="I16" s="61" t="s">
        <v>15</v>
      </c>
      <c r="P16" s="97"/>
      <c r="T16" s="97"/>
      <c r="U16" s="98"/>
    </row>
    <row r="17" spans="1:21" x14ac:dyDescent="0.2">
      <c r="A17" s="55"/>
      <c r="B17" s="56" t="s">
        <v>45</v>
      </c>
      <c r="C17" s="57" t="s">
        <v>5</v>
      </c>
      <c r="D17" s="58"/>
      <c r="E17" s="59">
        <v>4</v>
      </c>
      <c r="F17" s="60">
        <v>4</v>
      </c>
      <c r="G17" s="59"/>
      <c r="H17" s="60"/>
      <c r="I17" s="61" t="s">
        <v>15</v>
      </c>
      <c r="P17" s="97"/>
      <c r="T17" s="97"/>
      <c r="U17" s="98"/>
    </row>
    <row r="18" spans="1:21" x14ac:dyDescent="0.2">
      <c r="A18" s="55"/>
      <c r="B18" s="56" t="s">
        <v>46</v>
      </c>
      <c r="C18" s="57" t="s">
        <v>5</v>
      </c>
      <c r="D18" s="58"/>
      <c r="E18" s="59">
        <v>2.25</v>
      </c>
      <c r="F18" s="60">
        <v>2.25</v>
      </c>
      <c r="G18" s="59"/>
      <c r="H18" s="60"/>
      <c r="I18" s="61" t="s">
        <v>15</v>
      </c>
      <c r="P18" s="97"/>
      <c r="T18" s="97"/>
      <c r="U18" s="98"/>
    </row>
    <row r="19" spans="1:21" x14ac:dyDescent="0.2">
      <c r="A19" s="55"/>
      <c r="B19" s="56" t="s">
        <v>78</v>
      </c>
      <c r="C19" s="57" t="s">
        <v>35</v>
      </c>
      <c r="D19" s="58"/>
      <c r="E19" s="59">
        <v>5.43</v>
      </c>
      <c r="F19" s="60"/>
      <c r="G19" s="59"/>
      <c r="H19" s="60">
        <v>5.43</v>
      </c>
      <c r="I19" s="61"/>
      <c r="P19" s="97"/>
      <c r="T19" s="97"/>
      <c r="U19" s="98"/>
    </row>
    <row r="20" spans="1:21" x14ac:dyDescent="0.2">
      <c r="A20" s="55"/>
      <c r="B20" s="56" t="s">
        <v>79</v>
      </c>
      <c r="C20" s="57" t="s">
        <v>74</v>
      </c>
      <c r="D20" s="58"/>
      <c r="E20" s="59">
        <v>3.26</v>
      </c>
      <c r="F20" s="60">
        <v>3.26</v>
      </c>
      <c r="G20" s="59"/>
      <c r="H20" s="60"/>
      <c r="I20" s="61" t="s">
        <v>15</v>
      </c>
      <c r="P20" s="97"/>
      <c r="T20" s="97"/>
      <c r="U20" s="98"/>
    </row>
    <row r="21" spans="1:21" ht="13.5" thickBot="1" x14ac:dyDescent="0.25">
      <c r="A21" s="55"/>
      <c r="B21" s="56" t="s">
        <v>80</v>
      </c>
      <c r="C21" s="57" t="s">
        <v>89</v>
      </c>
      <c r="D21" s="58"/>
      <c r="E21" s="59">
        <v>7.87</v>
      </c>
      <c r="F21" s="60"/>
      <c r="G21" s="59"/>
      <c r="H21" s="60">
        <v>7.87</v>
      </c>
      <c r="I21" s="61"/>
      <c r="P21" s="97"/>
      <c r="T21" s="97"/>
      <c r="U21" s="98"/>
    </row>
    <row r="22" spans="1:21" x14ac:dyDescent="0.2">
      <c r="A22" s="55"/>
      <c r="B22" s="56" t="s">
        <v>81</v>
      </c>
      <c r="C22" s="57" t="s">
        <v>0</v>
      </c>
      <c r="D22" s="58"/>
      <c r="E22" s="59">
        <v>5.67</v>
      </c>
      <c r="F22" s="60"/>
      <c r="G22" s="59">
        <v>5.67</v>
      </c>
      <c r="H22" s="60"/>
      <c r="I22" s="61"/>
      <c r="K22" s="99" t="s">
        <v>4</v>
      </c>
      <c r="L22" s="100">
        <f>SUMIFS($E$5:$E$22,$I$5:$I$22,$K22)</f>
        <v>6.58</v>
      </c>
      <c r="M22" s="101">
        <f>SUMIFS($F$24:$F$37,$I$24:$I$37,K22)</f>
        <v>0</v>
      </c>
      <c r="N22" s="101">
        <f>SUMIFS($F$39:$F$48,$I$39:$I$48,K22)</f>
        <v>13.1</v>
      </c>
      <c r="O22" s="101">
        <f>SUMIFS($F$50:$F$53,$I$50:$I$53,K22)</f>
        <v>0</v>
      </c>
      <c r="P22" s="102">
        <f>SUM(L22:O22)</f>
        <v>19.68</v>
      </c>
      <c r="Q22" s="97"/>
    </row>
    <row r="23" spans="1:21" ht="13.5" thickBot="1" x14ac:dyDescent="0.25">
      <c r="A23" s="103"/>
      <c r="B23" s="104"/>
      <c r="C23" s="105"/>
      <c r="D23" s="106" t="s">
        <v>56</v>
      </c>
      <c r="E23" s="107">
        <f>SUM(E6:E22)</f>
        <v>140.35999999999999</v>
      </c>
      <c r="F23" s="107">
        <f>SUM(F5:F22)</f>
        <v>112.65</v>
      </c>
      <c r="G23" s="107">
        <f>SUM(G6:G22)</f>
        <v>5.67</v>
      </c>
      <c r="H23" s="108">
        <f>SUM(H11:H22)</f>
        <v>31.7</v>
      </c>
      <c r="I23" s="109"/>
      <c r="K23" s="110" t="s">
        <v>15</v>
      </c>
      <c r="L23" s="111">
        <f>SUMIFS($F$5:$F$22,$I$5:$I$22,$K23)</f>
        <v>65.77000000000001</v>
      </c>
      <c r="M23" s="112">
        <f>SUMIFS($F$24:$F$37,$I$24:$I$37,K23)</f>
        <v>6.4</v>
      </c>
      <c r="N23" s="112">
        <f>SUMIFS($F$39:$F$48,$I$39:$I$48,K23)</f>
        <v>0</v>
      </c>
      <c r="O23" s="112">
        <f>SUMIFS($F$50:$F$53,$I$50:$I$53,K23)</f>
        <v>32.5</v>
      </c>
      <c r="P23" s="113">
        <f>SUM(L23:O23)</f>
        <v>104.67000000000002</v>
      </c>
    </row>
    <row r="24" spans="1:21" ht="13.5" thickBot="1" x14ac:dyDescent="0.25">
      <c r="A24" s="114"/>
      <c r="B24" s="115" t="s">
        <v>57</v>
      </c>
      <c r="C24" s="116" t="s">
        <v>1</v>
      </c>
      <c r="D24" s="117"/>
      <c r="E24" s="118">
        <v>1.4</v>
      </c>
      <c r="F24" s="119">
        <v>1.4</v>
      </c>
      <c r="G24" s="118"/>
      <c r="H24" s="119"/>
      <c r="I24" s="120" t="s">
        <v>87</v>
      </c>
      <c r="K24" s="121" t="s">
        <v>41</v>
      </c>
      <c r="L24" s="122">
        <f>SUM(L22:L23)</f>
        <v>72.350000000000009</v>
      </c>
      <c r="M24" s="122">
        <f t="shared" ref="M24:O24" si="10">SUM(M22:M23)</f>
        <v>6.4</v>
      </c>
      <c r="N24" s="122">
        <f t="shared" si="10"/>
        <v>13.1</v>
      </c>
      <c r="O24" s="122">
        <f t="shared" si="10"/>
        <v>32.5</v>
      </c>
      <c r="P24" s="113">
        <f>SUM(P22:P23)</f>
        <v>124.35000000000002</v>
      </c>
    </row>
    <row r="25" spans="1:21" x14ac:dyDescent="0.2">
      <c r="A25" s="55"/>
      <c r="B25" s="56" t="s">
        <v>58</v>
      </c>
      <c r="C25" s="57" t="s">
        <v>93</v>
      </c>
      <c r="D25" s="58"/>
      <c r="E25" s="59">
        <v>31.4</v>
      </c>
      <c r="F25" s="60">
        <v>31.4</v>
      </c>
      <c r="G25" s="59"/>
      <c r="H25" s="60"/>
      <c r="I25" s="63" t="s">
        <v>87</v>
      </c>
    </row>
    <row r="26" spans="1:21" x14ac:dyDescent="0.2">
      <c r="A26" s="55"/>
      <c r="B26" s="56" t="s">
        <v>59</v>
      </c>
      <c r="C26" s="57" t="s">
        <v>94</v>
      </c>
      <c r="D26" s="58"/>
      <c r="E26" s="59">
        <v>2.7</v>
      </c>
      <c r="F26" s="60">
        <v>2.7</v>
      </c>
      <c r="G26" s="59"/>
      <c r="H26" s="60"/>
      <c r="I26" s="63" t="s">
        <v>87</v>
      </c>
      <c r="K26" s="123" t="s">
        <v>42</v>
      </c>
      <c r="L26" s="97">
        <f>L12+L22+L23</f>
        <v>112.65</v>
      </c>
      <c r="M26" s="97">
        <f>M12+M22+M23</f>
        <v>153.10000000000002</v>
      </c>
      <c r="N26" s="97">
        <f t="shared" ref="N26:O26" si="11">N12+N22+N23</f>
        <v>115.2</v>
      </c>
      <c r="O26" s="97">
        <f t="shared" si="11"/>
        <v>32.5</v>
      </c>
      <c r="P26" s="97">
        <f>SUM(L26:O26)</f>
        <v>413.45</v>
      </c>
      <c r="Q26" s="97">
        <f>P26-F55</f>
        <v>0</v>
      </c>
      <c r="R26" s="123"/>
    </row>
    <row r="27" spans="1:21" x14ac:dyDescent="0.2">
      <c r="A27" s="55"/>
      <c r="B27" s="56" t="s">
        <v>60</v>
      </c>
      <c r="C27" s="57" t="s">
        <v>95</v>
      </c>
      <c r="D27" s="58"/>
      <c r="E27" s="59">
        <v>5.6</v>
      </c>
      <c r="F27" s="60">
        <v>5.6</v>
      </c>
      <c r="G27" s="59"/>
      <c r="H27" s="60"/>
      <c r="I27" s="63" t="s">
        <v>87</v>
      </c>
    </row>
    <row r="28" spans="1:21" x14ac:dyDescent="0.2">
      <c r="A28" s="55"/>
      <c r="B28" s="56" t="s">
        <v>61</v>
      </c>
      <c r="C28" s="57" t="s">
        <v>99</v>
      </c>
      <c r="D28" s="58"/>
      <c r="E28" s="59">
        <v>42.6</v>
      </c>
      <c r="F28" s="60">
        <v>42.6</v>
      </c>
      <c r="G28" s="59"/>
      <c r="H28" s="60"/>
      <c r="I28" s="63" t="s">
        <v>87</v>
      </c>
    </row>
    <row r="29" spans="1:21" x14ac:dyDescent="0.2">
      <c r="A29" s="55"/>
      <c r="B29" s="56" t="s">
        <v>90</v>
      </c>
      <c r="C29" s="57" t="s">
        <v>2</v>
      </c>
      <c r="D29" s="58"/>
      <c r="E29" s="59">
        <v>23.3</v>
      </c>
      <c r="F29" s="60">
        <v>23.3</v>
      </c>
      <c r="G29" s="59"/>
      <c r="H29" s="60"/>
      <c r="I29" s="63" t="s">
        <v>87</v>
      </c>
    </row>
    <row r="30" spans="1:21" x14ac:dyDescent="0.2">
      <c r="A30" s="55"/>
      <c r="B30" s="56" t="s">
        <v>62</v>
      </c>
      <c r="C30" s="57" t="s">
        <v>2</v>
      </c>
      <c r="D30" s="58"/>
      <c r="E30" s="59">
        <v>6.2</v>
      </c>
      <c r="F30" s="60">
        <v>6.2</v>
      </c>
      <c r="G30" s="59"/>
      <c r="H30" s="60"/>
      <c r="I30" s="63" t="s">
        <v>87</v>
      </c>
    </row>
    <row r="31" spans="1:21" x14ac:dyDescent="0.2">
      <c r="A31" s="55"/>
      <c r="B31" s="56" t="s">
        <v>108</v>
      </c>
      <c r="C31" s="57" t="s">
        <v>2</v>
      </c>
      <c r="D31" s="58"/>
      <c r="E31" s="59">
        <v>5.6</v>
      </c>
      <c r="F31" s="60">
        <v>5.6</v>
      </c>
      <c r="G31" s="59"/>
      <c r="H31" s="60"/>
      <c r="I31" s="63" t="s">
        <v>87</v>
      </c>
    </row>
    <row r="32" spans="1:21" x14ac:dyDescent="0.2">
      <c r="A32" s="55"/>
      <c r="B32" s="56" t="s">
        <v>63</v>
      </c>
      <c r="C32" s="57" t="s">
        <v>36</v>
      </c>
      <c r="D32" s="58"/>
      <c r="E32" s="59">
        <v>2.7</v>
      </c>
      <c r="F32" s="60">
        <v>2.7</v>
      </c>
      <c r="G32" s="59"/>
      <c r="H32" s="60"/>
      <c r="I32" s="63" t="s">
        <v>15</v>
      </c>
    </row>
    <row r="33" spans="1:9" x14ac:dyDescent="0.2">
      <c r="A33" s="55"/>
      <c r="B33" s="56" t="s">
        <v>64</v>
      </c>
      <c r="C33" s="57" t="s">
        <v>0</v>
      </c>
      <c r="D33" s="58"/>
      <c r="E33" s="59">
        <v>10.1</v>
      </c>
      <c r="F33" s="60"/>
      <c r="G33" s="59">
        <v>10.1</v>
      </c>
      <c r="H33" s="60"/>
      <c r="I33" s="61"/>
    </row>
    <row r="34" spans="1:9" x14ac:dyDescent="0.2">
      <c r="A34" s="55"/>
      <c r="B34" s="56" t="s">
        <v>65</v>
      </c>
      <c r="C34" s="57" t="s">
        <v>36</v>
      </c>
      <c r="D34" s="57"/>
      <c r="E34" s="60">
        <v>3.7</v>
      </c>
      <c r="F34" s="59">
        <v>3.7</v>
      </c>
      <c r="G34" s="60"/>
      <c r="H34" s="59"/>
      <c r="I34" s="61" t="s">
        <v>15</v>
      </c>
    </row>
    <row r="35" spans="1:9" x14ac:dyDescent="0.2">
      <c r="A35" s="55"/>
      <c r="B35" s="56" t="s">
        <v>104</v>
      </c>
      <c r="C35" s="57" t="s">
        <v>2</v>
      </c>
      <c r="D35" s="57"/>
      <c r="E35" s="60">
        <v>10.5</v>
      </c>
      <c r="F35" s="59">
        <v>10.5</v>
      </c>
      <c r="G35" s="60"/>
      <c r="H35" s="59"/>
      <c r="I35" s="124" t="s">
        <v>87</v>
      </c>
    </row>
    <row r="36" spans="1:9" x14ac:dyDescent="0.2">
      <c r="A36" s="55"/>
      <c r="B36" s="56" t="s">
        <v>105</v>
      </c>
      <c r="C36" s="57" t="s">
        <v>2</v>
      </c>
      <c r="D36" s="57"/>
      <c r="E36" s="60">
        <v>11</v>
      </c>
      <c r="F36" s="59">
        <v>11</v>
      </c>
      <c r="G36" s="60"/>
      <c r="H36" s="59"/>
      <c r="I36" s="124" t="s">
        <v>87</v>
      </c>
    </row>
    <row r="37" spans="1:9" x14ac:dyDescent="0.2">
      <c r="A37" s="55"/>
      <c r="B37" s="56" t="s">
        <v>106</v>
      </c>
      <c r="C37" s="125" t="s">
        <v>1</v>
      </c>
      <c r="D37" s="126"/>
      <c r="E37" s="127">
        <v>6.4</v>
      </c>
      <c r="F37" s="128">
        <v>6.4</v>
      </c>
      <c r="G37" s="12"/>
      <c r="H37" s="126"/>
      <c r="I37" s="124" t="s">
        <v>87</v>
      </c>
    </row>
    <row r="38" spans="1:9" ht="13.5" thickBot="1" x14ac:dyDescent="0.25">
      <c r="A38" s="103"/>
      <c r="B38" s="104"/>
      <c r="C38" s="105"/>
      <c r="D38" s="106" t="s">
        <v>66</v>
      </c>
      <c r="E38" s="107">
        <f>SUM(E24:E37)</f>
        <v>163.19999999999999</v>
      </c>
      <c r="F38" s="107">
        <f>SUM(F24:F37)</f>
        <v>153.1</v>
      </c>
      <c r="G38" s="107">
        <f>SUM(G24:G34)</f>
        <v>10.1</v>
      </c>
      <c r="H38" s="108">
        <f>SUM(H29:H34)</f>
        <v>0</v>
      </c>
      <c r="I38" s="109"/>
    </row>
    <row r="39" spans="1:9" x14ac:dyDescent="0.2">
      <c r="A39" s="55"/>
      <c r="B39" s="56" t="s">
        <v>67</v>
      </c>
      <c r="C39" s="57" t="s">
        <v>2</v>
      </c>
      <c r="D39" s="58"/>
      <c r="E39" s="59">
        <v>26.8</v>
      </c>
      <c r="F39" s="60">
        <v>26.8</v>
      </c>
      <c r="G39" s="59"/>
      <c r="H39" s="60"/>
      <c r="I39" s="61" t="s">
        <v>29</v>
      </c>
    </row>
    <row r="40" spans="1:9" x14ac:dyDescent="0.2">
      <c r="A40" s="55"/>
      <c r="B40" s="56" t="s">
        <v>68</v>
      </c>
      <c r="C40" s="57" t="s">
        <v>5</v>
      </c>
      <c r="D40" s="58"/>
      <c r="E40" s="59">
        <v>2.2999999999999998</v>
      </c>
      <c r="F40" s="60">
        <v>2.2999999999999998</v>
      </c>
      <c r="G40" s="59"/>
      <c r="H40" s="60"/>
      <c r="I40" s="63" t="s">
        <v>4</v>
      </c>
    </row>
    <row r="41" spans="1:9" x14ac:dyDescent="0.2">
      <c r="A41" s="55"/>
      <c r="B41" s="56" t="s">
        <v>69</v>
      </c>
      <c r="C41" s="57" t="s">
        <v>5</v>
      </c>
      <c r="D41" s="58"/>
      <c r="E41" s="59">
        <v>2.1</v>
      </c>
      <c r="F41" s="60">
        <v>2.1</v>
      </c>
      <c r="G41" s="59"/>
      <c r="H41" s="60"/>
      <c r="I41" s="63" t="s">
        <v>4</v>
      </c>
    </row>
    <row r="42" spans="1:9" x14ac:dyDescent="0.2">
      <c r="A42" s="55"/>
      <c r="B42" s="56" t="s">
        <v>70</v>
      </c>
      <c r="C42" s="57" t="s">
        <v>1</v>
      </c>
      <c r="D42" s="58"/>
      <c r="E42" s="59">
        <v>8.6999999999999993</v>
      </c>
      <c r="F42" s="60">
        <v>8.6999999999999993</v>
      </c>
      <c r="G42" s="59"/>
      <c r="H42" s="60"/>
      <c r="I42" s="63" t="s">
        <v>4</v>
      </c>
    </row>
    <row r="43" spans="1:9" x14ac:dyDescent="0.2">
      <c r="A43" s="55"/>
      <c r="B43" s="56" t="s">
        <v>71</v>
      </c>
      <c r="C43" s="57" t="s">
        <v>93</v>
      </c>
      <c r="D43" s="58"/>
      <c r="E43" s="59">
        <v>19.899999999999999</v>
      </c>
      <c r="F43" s="60">
        <v>19.899999999999999</v>
      </c>
      <c r="G43" s="59"/>
      <c r="H43" s="60"/>
      <c r="I43" s="63" t="s">
        <v>85</v>
      </c>
    </row>
    <row r="44" spans="1:9" x14ac:dyDescent="0.2">
      <c r="A44" s="55"/>
      <c r="B44" s="56" t="s">
        <v>72</v>
      </c>
      <c r="C44" s="57" t="s">
        <v>93</v>
      </c>
      <c r="D44" s="58"/>
      <c r="E44" s="59">
        <v>12.1</v>
      </c>
      <c r="F44" s="60">
        <v>12.1</v>
      </c>
      <c r="G44" s="59"/>
      <c r="H44" s="60"/>
      <c r="I44" s="63" t="s">
        <v>86</v>
      </c>
    </row>
    <row r="45" spans="1:9" x14ac:dyDescent="0.2">
      <c r="A45" s="55"/>
      <c r="B45" s="56" t="s">
        <v>73</v>
      </c>
      <c r="C45" s="57" t="s">
        <v>0</v>
      </c>
      <c r="D45" s="58"/>
      <c r="E45" s="59">
        <v>10.1</v>
      </c>
      <c r="F45" s="60"/>
      <c r="G45" s="59">
        <v>10.1</v>
      </c>
      <c r="H45" s="60"/>
      <c r="I45" s="63"/>
    </row>
    <row r="46" spans="1:9" x14ac:dyDescent="0.2">
      <c r="A46" s="55"/>
      <c r="B46" s="56" t="s">
        <v>91</v>
      </c>
      <c r="C46" s="57" t="s">
        <v>1</v>
      </c>
      <c r="D46" s="58"/>
      <c r="E46" s="59">
        <v>2.7</v>
      </c>
      <c r="F46" s="60">
        <v>2.7</v>
      </c>
      <c r="G46" s="59"/>
      <c r="H46" s="60"/>
      <c r="I46" s="63" t="s">
        <v>101</v>
      </c>
    </row>
    <row r="47" spans="1:9" x14ac:dyDescent="0.2">
      <c r="A47" s="55"/>
      <c r="B47" s="56" t="s">
        <v>92</v>
      </c>
      <c r="C47" s="57" t="s">
        <v>2</v>
      </c>
      <c r="D47" s="58"/>
      <c r="E47" s="59">
        <v>33</v>
      </c>
      <c r="F47" s="60">
        <v>33</v>
      </c>
      <c r="G47" s="59"/>
      <c r="H47" s="60"/>
      <c r="I47" s="61" t="s">
        <v>98</v>
      </c>
    </row>
    <row r="48" spans="1:9" x14ac:dyDescent="0.2">
      <c r="A48" s="55"/>
      <c r="B48" s="56" t="s">
        <v>103</v>
      </c>
      <c r="C48" s="129" t="s">
        <v>77</v>
      </c>
      <c r="D48" s="12"/>
      <c r="E48" s="130">
        <v>7.6</v>
      </c>
      <c r="F48" s="127">
        <v>7.6</v>
      </c>
      <c r="G48" s="126"/>
      <c r="H48" s="12"/>
      <c r="I48" s="124" t="s">
        <v>98</v>
      </c>
    </row>
    <row r="49" spans="1:21" ht="13.5" thickBot="1" x14ac:dyDescent="0.25">
      <c r="A49" s="131"/>
      <c r="B49" s="132"/>
      <c r="C49" s="133"/>
      <c r="D49" s="106" t="s">
        <v>75</v>
      </c>
      <c r="E49" s="107">
        <f>SUM(E39:E48)</f>
        <v>125.3</v>
      </c>
      <c r="F49" s="107">
        <f>SUM(F39:F48)</f>
        <v>115.2</v>
      </c>
      <c r="G49" s="107">
        <f>SUM(G39:G47)</f>
        <v>10.1</v>
      </c>
      <c r="H49" s="108">
        <f>SUM(H39:H47)</f>
        <v>0</v>
      </c>
      <c r="I49" s="134"/>
    </row>
    <row r="50" spans="1:21" x14ac:dyDescent="0.2">
      <c r="A50" s="135"/>
      <c r="B50" s="136">
        <v>301</v>
      </c>
      <c r="C50" s="137" t="s">
        <v>96</v>
      </c>
      <c r="D50" s="58"/>
      <c r="E50" s="59">
        <v>28.1</v>
      </c>
      <c r="F50" s="60">
        <v>28.1</v>
      </c>
      <c r="G50" s="59"/>
      <c r="H50" s="60"/>
      <c r="I50" s="61" t="s">
        <v>15</v>
      </c>
    </row>
    <row r="51" spans="1:21" x14ac:dyDescent="0.2">
      <c r="A51" s="135"/>
      <c r="B51" s="136">
        <v>302</v>
      </c>
      <c r="C51" s="137" t="s">
        <v>102</v>
      </c>
      <c r="D51" s="58"/>
      <c r="E51" s="59">
        <v>4.4000000000000004</v>
      </c>
      <c r="F51" s="60">
        <v>4.4000000000000004</v>
      </c>
      <c r="G51" s="59"/>
      <c r="H51" s="60"/>
      <c r="I51" s="61" t="s">
        <v>15</v>
      </c>
    </row>
    <row r="52" spans="1:21" x14ac:dyDescent="0.2">
      <c r="A52" s="135"/>
      <c r="B52" s="136">
        <v>303</v>
      </c>
      <c r="C52" s="137" t="s">
        <v>89</v>
      </c>
      <c r="D52" s="58"/>
      <c r="E52" s="59">
        <v>3.6</v>
      </c>
      <c r="F52" s="60"/>
      <c r="G52" s="59"/>
      <c r="H52" s="60">
        <v>3.6</v>
      </c>
      <c r="I52" s="61"/>
    </row>
    <row r="53" spans="1:21" x14ac:dyDescent="0.2">
      <c r="A53" s="135"/>
      <c r="B53" s="136">
        <v>304</v>
      </c>
      <c r="C53" s="137" t="s">
        <v>0</v>
      </c>
      <c r="D53" s="58"/>
      <c r="E53" s="59">
        <v>12.4</v>
      </c>
      <c r="F53" s="60"/>
      <c r="G53" s="59">
        <v>12.4</v>
      </c>
      <c r="H53" s="60"/>
      <c r="I53" s="61"/>
    </row>
    <row r="54" spans="1:21" ht="13.5" thickBot="1" x14ac:dyDescent="0.25">
      <c r="A54" s="131"/>
      <c r="B54" s="132"/>
      <c r="C54" s="133"/>
      <c r="D54" s="106" t="s">
        <v>76</v>
      </c>
      <c r="E54" s="107">
        <f>SUM(E50:E53)</f>
        <v>48.5</v>
      </c>
      <c r="F54" s="107">
        <f>SUM(F50:F53)</f>
        <v>32.5</v>
      </c>
      <c r="G54" s="107">
        <f>SUM(G50:G53)</f>
        <v>12.4</v>
      </c>
      <c r="H54" s="108"/>
      <c r="I54" s="134"/>
    </row>
    <row r="55" spans="1:21" ht="13.5" thickBot="1" x14ac:dyDescent="0.25">
      <c r="A55" s="138"/>
      <c r="B55" s="139"/>
      <c r="C55" s="140"/>
      <c r="D55" s="141" t="s">
        <v>3</v>
      </c>
      <c r="E55" s="142">
        <f>E54+E49+E38+E23</f>
        <v>477.36</v>
      </c>
      <c r="F55" s="142">
        <f>F54+F49+F38+F23</f>
        <v>413.44999999999993</v>
      </c>
      <c r="G55" s="142">
        <f>G54+G49+G38+G23</f>
        <v>38.270000000000003</v>
      </c>
      <c r="H55" s="142">
        <f>H54+H49+H38+H23</f>
        <v>31.7</v>
      </c>
      <c r="I55" s="143"/>
    </row>
    <row r="56" spans="1:21" x14ac:dyDescent="0.2">
      <c r="A56" s="144"/>
      <c r="B56" s="144"/>
      <c r="C56" s="30"/>
      <c r="D56" s="145"/>
      <c r="E56" s="144"/>
      <c r="F56" s="144"/>
      <c r="G56" s="144"/>
      <c r="H56" s="144"/>
      <c r="I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</row>
    <row r="57" spans="1:21" s="30" customFormat="1" x14ac:dyDescent="0.2">
      <c r="A57" s="144"/>
      <c r="B57" s="144"/>
      <c r="D57" s="145"/>
      <c r="E57" s="144"/>
      <c r="F57" s="144"/>
      <c r="G57" s="144"/>
      <c r="H57" s="144"/>
    </row>
    <row r="58" spans="1:21" s="30" customFormat="1" x14ac:dyDescent="0.2">
      <c r="A58" s="144"/>
      <c r="B58" s="144"/>
      <c r="D58" s="145"/>
      <c r="E58" s="144"/>
      <c r="F58" s="144"/>
      <c r="G58" s="144"/>
      <c r="H58" s="144"/>
    </row>
    <row r="59" spans="1:21" s="30" customFormat="1" x14ac:dyDescent="0.2">
      <c r="A59" s="144"/>
      <c r="B59" s="144"/>
      <c r="D59" s="145"/>
      <c r="E59" s="144"/>
      <c r="F59" s="144"/>
      <c r="G59" s="144"/>
      <c r="H59" s="144"/>
    </row>
    <row r="60" spans="1:21" s="30" customFormat="1" x14ac:dyDescent="0.2">
      <c r="A60" s="144"/>
      <c r="B60" s="144"/>
      <c r="D60" s="145"/>
      <c r="E60" s="144"/>
      <c r="F60" s="144"/>
      <c r="G60" s="144"/>
      <c r="H60" s="144"/>
    </row>
    <row r="61" spans="1:21" s="30" customFormat="1" x14ac:dyDescent="0.2">
      <c r="A61" s="144"/>
      <c r="B61" s="144"/>
      <c r="D61" s="145"/>
      <c r="E61" s="144"/>
      <c r="F61" s="144"/>
      <c r="G61" s="144"/>
      <c r="H61" s="144"/>
    </row>
    <row r="62" spans="1:21" s="30" customFormat="1" x14ac:dyDescent="0.2">
      <c r="A62" s="144"/>
      <c r="B62" s="144"/>
      <c r="D62" s="145"/>
      <c r="E62" s="144"/>
      <c r="F62" s="144"/>
      <c r="G62" s="144"/>
      <c r="H62" s="144"/>
    </row>
    <row r="63" spans="1:21" s="30" customFormat="1" x14ac:dyDescent="0.2">
      <c r="A63" s="144"/>
      <c r="B63" s="144"/>
      <c r="D63" s="145"/>
      <c r="E63" s="144"/>
      <c r="F63" s="144"/>
      <c r="G63" s="144"/>
      <c r="H63" s="144"/>
    </row>
    <row r="64" spans="1:21" s="30" customFormat="1" x14ac:dyDescent="0.2">
      <c r="A64" s="144"/>
      <c r="B64" s="144"/>
      <c r="D64" s="145"/>
      <c r="E64" s="144"/>
      <c r="F64" s="144"/>
      <c r="G64" s="144"/>
      <c r="H64" s="144"/>
    </row>
    <row r="65" spans="1:8" s="30" customFormat="1" x14ac:dyDescent="0.2">
      <c r="A65" s="144"/>
      <c r="B65" s="144"/>
      <c r="D65" s="145"/>
      <c r="E65" s="144"/>
      <c r="F65" s="144"/>
      <c r="G65" s="144"/>
      <c r="H65" s="144"/>
    </row>
    <row r="66" spans="1:8" s="30" customFormat="1" x14ac:dyDescent="0.2">
      <c r="A66" s="144"/>
      <c r="B66" s="144"/>
      <c r="D66" s="145"/>
      <c r="E66" s="144"/>
      <c r="F66" s="144"/>
      <c r="G66" s="144"/>
      <c r="H66" s="144"/>
    </row>
    <row r="67" spans="1:8" s="30" customFormat="1" x14ac:dyDescent="0.2">
      <c r="A67" s="144"/>
      <c r="B67" s="144"/>
      <c r="D67" s="145"/>
      <c r="E67" s="144"/>
      <c r="F67" s="144"/>
      <c r="G67" s="144"/>
      <c r="H67" s="144"/>
    </row>
    <row r="68" spans="1:8" s="30" customFormat="1" x14ac:dyDescent="0.2">
      <c r="A68" s="144"/>
      <c r="B68" s="144"/>
      <c r="D68" s="145"/>
      <c r="E68" s="144"/>
      <c r="F68" s="144"/>
      <c r="G68" s="144"/>
      <c r="H68" s="144"/>
    </row>
    <row r="69" spans="1:8" s="30" customFormat="1" x14ac:dyDescent="0.2">
      <c r="A69" s="144"/>
      <c r="B69" s="144"/>
      <c r="D69" s="145"/>
      <c r="E69" s="144"/>
      <c r="F69" s="144"/>
      <c r="G69" s="144"/>
      <c r="H69" s="144"/>
    </row>
    <row r="70" spans="1:8" s="30" customFormat="1" x14ac:dyDescent="0.2">
      <c r="A70" s="144"/>
      <c r="B70" s="144"/>
      <c r="D70" s="145"/>
      <c r="E70" s="144"/>
      <c r="F70" s="144"/>
      <c r="G70" s="144"/>
      <c r="H70" s="144"/>
    </row>
    <row r="71" spans="1:8" s="30" customFormat="1" x14ac:dyDescent="0.2">
      <c r="A71" s="144"/>
      <c r="B71" s="144"/>
      <c r="D71" s="145"/>
      <c r="E71" s="144"/>
      <c r="F71" s="144"/>
      <c r="G71" s="144"/>
      <c r="H71" s="144"/>
    </row>
    <row r="72" spans="1:8" s="30" customFormat="1" x14ac:dyDescent="0.2">
      <c r="A72" s="144"/>
      <c r="B72" s="144"/>
      <c r="D72" s="145"/>
      <c r="E72" s="144"/>
      <c r="F72" s="144"/>
      <c r="G72" s="144"/>
      <c r="H72" s="144"/>
    </row>
    <row r="73" spans="1:8" s="30" customFormat="1" x14ac:dyDescent="0.2">
      <c r="A73" s="144"/>
      <c r="B73" s="144"/>
      <c r="D73" s="145"/>
      <c r="E73" s="144"/>
      <c r="F73" s="144"/>
      <c r="G73" s="144"/>
      <c r="H73" s="144"/>
    </row>
    <row r="74" spans="1:8" s="30" customFormat="1" x14ac:dyDescent="0.2">
      <c r="A74" s="144"/>
      <c r="B74" s="144"/>
      <c r="D74" s="145"/>
      <c r="E74" s="144"/>
      <c r="F74" s="144"/>
      <c r="G74" s="144"/>
      <c r="H74" s="144"/>
    </row>
    <row r="75" spans="1:8" s="30" customFormat="1" x14ac:dyDescent="0.2">
      <c r="A75" s="144"/>
      <c r="B75" s="144"/>
      <c r="D75" s="145"/>
      <c r="E75" s="144"/>
      <c r="F75" s="144"/>
      <c r="G75" s="144"/>
      <c r="H75" s="144"/>
    </row>
    <row r="76" spans="1:8" s="30" customFormat="1" x14ac:dyDescent="0.2">
      <c r="A76" s="144"/>
      <c r="B76" s="144"/>
      <c r="D76" s="145"/>
      <c r="E76" s="144"/>
      <c r="F76" s="144"/>
      <c r="G76" s="144"/>
      <c r="H76" s="144"/>
    </row>
    <row r="77" spans="1:8" s="30" customFormat="1" x14ac:dyDescent="0.2">
      <c r="A77" s="144"/>
      <c r="B77" s="144"/>
      <c r="D77" s="145"/>
      <c r="E77" s="144"/>
      <c r="F77" s="144"/>
      <c r="G77" s="144"/>
      <c r="H77" s="144"/>
    </row>
    <row r="78" spans="1:8" s="30" customFormat="1" x14ac:dyDescent="0.2">
      <c r="A78" s="144"/>
      <c r="B78" s="144"/>
      <c r="D78" s="145"/>
      <c r="E78" s="144"/>
      <c r="F78" s="144"/>
      <c r="G78" s="144"/>
      <c r="H78" s="144"/>
    </row>
    <row r="79" spans="1:8" s="30" customFormat="1" x14ac:dyDescent="0.2">
      <c r="A79" s="144"/>
      <c r="B79" s="144"/>
      <c r="D79" s="145"/>
      <c r="E79" s="144"/>
      <c r="F79" s="144"/>
      <c r="G79" s="144"/>
      <c r="H79" s="144"/>
    </row>
    <row r="80" spans="1:8" s="30" customFormat="1" x14ac:dyDescent="0.2">
      <c r="A80" s="144"/>
      <c r="B80" s="144"/>
      <c r="D80" s="145"/>
      <c r="E80" s="144"/>
      <c r="F80" s="144"/>
      <c r="G80" s="144"/>
      <c r="H80" s="144"/>
    </row>
    <row r="81" spans="1:8" s="30" customFormat="1" x14ac:dyDescent="0.2">
      <c r="A81" s="144"/>
      <c r="B81" s="144"/>
      <c r="D81" s="145"/>
      <c r="E81" s="144"/>
      <c r="F81" s="144"/>
      <c r="G81" s="144"/>
      <c r="H81" s="144"/>
    </row>
    <row r="82" spans="1:8" s="30" customFormat="1" x14ac:dyDescent="0.2">
      <c r="A82" s="144"/>
      <c r="B82" s="144"/>
      <c r="D82" s="145"/>
      <c r="E82" s="144"/>
      <c r="F82" s="144"/>
      <c r="G82" s="144"/>
      <c r="H82" s="144"/>
    </row>
    <row r="83" spans="1:8" s="30" customFormat="1" x14ac:dyDescent="0.2">
      <c r="A83" s="144"/>
      <c r="B83" s="144"/>
      <c r="D83" s="145"/>
      <c r="E83" s="144"/>
      <c r="F83" s="144"/>
      <c r="G83" s="144"/>
      <c r="H83" s="144"/>
    </row>
    <row r="84" spans="1:8" s="30" customFormat="1" x14ac:dyDescent="0.2">
      <c r="A84" s="144"/>
      <c r="B84" s="144"/>
      <c r="D84" s="145"/>
      <c r="E84" s="144"/>
      <c r="F84" s="144"/>
      <c r="G84" s="144"/>
      <c r="H84" s="144"/>
    </row>
    <row r="85" spans="1:8" s="30" customFormat="1" x14ac:dyDescent="0.2">
      <c r="A85" s="144"/>
      <c r="B85" s="144"/>
      <c r="D85" s="145"/>
      <c r="E85" s="144"/>
      <c r="F85" s="144"/>
      <c r="G85" s="144"/>
      <c r="H85" s="144"/>
    </row>
    <row r="86" spans="1:8" s="30" customFormat="1" x14ac:dyDescent="0.2">
      <c r="A86" s="144"/>
      <c r="B86" s="144"/>
      <c r="D86" s="145"/>
      <c r="E86" s="144"/>
      <c r="F86" s="144"/>
      <c r="G86" s="144"/>
      <c r="H86" s="144"/>
    </row>
    <row r="87" spans="1:8" s="30" customFormat="1" x14ac:dyDescent="0.2">
      <c r="A87" s="144"/>
      <c r="B87" s="144"/>
      <c r="D87" s="145"/>
      <c r="E87" s="144"/>
      <c r="F87" s="144"/>
      <c r="G87" s="144"/>
      <c r="H87" s="144"/>
    </row>
    <row r="88" spans="1:8" s="30" customFormat="1" x14ac:dyDescent="0.2">
      <c r="A88" s="144"/>
      <c r="B88" s="144"/>
      <c r="D88" s="145"/>
      <c r="E88" s="144"/>
      <c r="F88" s="144"/>
      <c r="G88" s="144"/>
      <c r="H88" s="144"/>
    </row>
    <row r="89" spans="1:8" s="30" customFormat="1" x14ac:dyDescent="0.2">
      <c r="A89" s="144"/>
      <c r="B89" s="144"/>
      <c r="D89" s="145"/>
      <c r="E89" s="144"/>
      <c r="F89" s="144"/>
      <c r="G89" s="144"/>
      <c r="H89" s="144"/>
    </row>
    <row r="90" spans="1:8" s="30" customFormat="1" x14ac:dyDescent="0.2">
      <c r="A90" s="144"/>
      <c r="B90" s="144"/>
      <c r="D90" s="145"/>
      <c r="E90" s="144"/>
      <c r="F90" s="144"/>
      <c r="G90" s="144"/>
      <c r="H90" s="144"/>
    </row>
    <row r="91" spans="1:8" s="30" customFormat="1" x14ac:dyDescent="0.2">
      <c r="A91" s="144"/>
      <c r="B91" s="144"/>
      <c r="D91" s="145"/>
      <c r="E91" s="144"/>
      <c r="F91" s="144"/>
      <c r="G91" s="144"/>
      <c r="H91" s="144"/>
    </row>
    <row r="92" spans="1:8" s="30" customFormat="1" x14ac:dyDescent="0.2">
      <c r="A92" s="144"/>
      <c r="B92" s="144"/>
      <c r="D92" s="145"/>
      <c r="E92" s="144"/>
      <c r="F92" s="144"/>
      <c r="G92" s="144"/>
      <c r="H92" s="144"/>
    </row>
    <row r="93" spans="1:8" s="30" customFormat="1" x14ac:dyDescent="0.2">
      <c r="A93" s="146"/>
      <c r="B93" s="146"/>
      <c r="C93" s="147"/>
      <c r="D93" s="58"/>
      <c r="E93" s="60"/>
      <c r="F93" s="60"/>
      <c r="G93" s="60"/>
      <c r="H93" s="60"/>
    </row>
    <row r="94" spans="1:8" s="30" customFormat="1" x14ac:dyDescent="0.2">
      <c r="A94" s="146"/>
      <c r="B94" s="146"/>
      <c r="C94" s="147"/>
      <c r="D94" s="58"/>
      <c r="E94" s="60"/>
      <c r="F94" s="60"/>
      <c r="G94" s="60"/>
      <c r="H94" s="60"/>
    </row>
    <row r="95" spans="1:8" s="30" customFormat="1" x14ac:dyDescent="0.2">
      <c r="A95" s="146"/>
      <c r="B95" s="146"/>
      <c r="C95" s="147"/>
      <c r="D95" s="58"/>
      <c r="E95" s="60"/>
      <c r="F95" s="60"/>
      <c r="G95" s="60"/>
      <c r="H95" s="60"/>
    </row>
    <row r="96" spans="1:8" s="30" customFormat="1" x14ac:dyDescent="0.2">
      <c r="A96" s="144"/>
      <c r="B96" s="144"/>
      <c r="D96" s="145"/>
      <c r="E96" s="144"/>
      <c r="F96" s="144"/>
      <c r="G96" s="144"/>
      <c r="H96" s="144"/>
    </row>
    <row r="97" spans="1:8" s="30" customFormat="1" x14ac:dyDescent="0.2">
      <c r="A97" s="144"/>
      <c r="B97" s="144"/>
      <c r="D97" s="145"/>
      <c r="E97" s="144"/>
      <c r="F97" s="144"/>
      <c r="G97" s="144"/>
      <c r="H97" s="144"/>
    </row>
    <row r="98" spans="1:8" s="30" customFormat="1" x14ac:dyDescent="0.2">
      <c r="A98" s="144"/>
      <c r="B98" s="144"/>
      <c r="D98" s="145"/>
      <c r="E98" s="144"/>
      <c r="F98" s="144"/>
      <c r="G98" s="144"/>
      <c r="H98" s="144"/>
    </row>
    <row r="99" spans="1:8" s="30" customFormat="1" x14ac:dyDescent="0.2">
      <c r="A99" s="144"/>
      <c r="B99" s="144"/>
      <c r="D99" s="145"/>
      <c r="E99" s="144"/>
      <c r="F99" s="144"/>
      <c r="G99" s="144"/>
      <c r="H99" s="144"/>
    </row>
    <row r="100" spans="1:8" s="30" customFormat="1" x14ac:dyDescent="0.2">
      <c r="A100" s="144"/>
      <c r="B100" s="144"/>
      <c r="D100" s="145"/>
      <c r="E100" s="144"/>
      <c r="F100" s="144"/>
      <c r="G100" s="144"/>
      <c r="H100" s="144"/>
    </row>
    <row r="101" spans="1:8" s="30" customFormat="1" x14ac:dyDescent="0.2">
      <c r="A101" s="144"/>
      <c r="B101" s="144"/>
      <c r="D101" s="145"/>
      <c r="E101" s="144"/>
      <c r="F101" s="144"/>
      <c r="G101" s="144"/>
      <c r="H101" s="144"/>
    </row>
    <row r="102" spans="1:8" s="30" customFormat="1" x14ac:dyDescent="0.2">
      <c r="A102" s="144"/>
      <c r="B102" s="144"/>
      <c r="D102" s="145"/>
      <c r="E102" s="144"/>
      <c r="F102" s="144"/>
      <c r="G102" s="144"/>
      <c r="H102" s="144"/>
    </row>
    <row r="103" spans="1:8" s="30" customFormat="1" x14ac:dyDescent="0.2">
      <c r="A103" s="144"/>
      <c r="B103" s="144"/>
      <c r="D103" s="145"/>
      <c r="E103" s="144"/>
      <c r="F103" s="144"/>
      <c r="G103" s="144"/>
      <c r="H103" s="144"/>
    </row>
    <row r="104" spans="1:8" s="30" customFormat="1" x14ac:dyDescent="0.2">
      <c r="A104" s="144"/>
      <c r="B104" s="144"/>
      <c r="D104" s="145"/>
      <c r="E104" s="144"/>
      <c r="F104" s="144"/>
      <c r="G104" s="144"/>
      <c r="H104" s="144"/>
    </row>
    <row r="105" spans="1:8" s="30" customFormat="1" x14ac:dyDescent="0.2">
      <c r="A105" s="144"/>
      <c r="B105" s="144"/>
      <c r="D105" s="145"/>
      <c r="E105" s="144"/>
      <c r="F105" s="144"/>
      <c r="G105" s="144"/>
      <c r="H105" s="144"/>
    </row>
    <row r="106" spans="1:8" s="30" customFormat="1" x14ac:dyDescent="0.2">
      <c r="A106" s="144"/>
      <c r="B106" s="144"/>
      <c r="D106" s="145"/>
      <c r="E106" s="144"/>
      <c r="F106" s="144"/>
      <c r="G106" s="144"/>
      <c r="H106" s="144"/>
    </row>
    <row r="107" spans="1:8" s="30" customFormat="1" x14ac:dyDescent="0.2">
      <c r="A107" s="144"/>
      <c r="B107" s="144"/>
      <c r="D107" s="145"/>
      <c r="E107" s="144"/>
      <c r="F107" s="144"/>
      <c r="G107" s="144"/>
      <c r="H107" s="144"/>
    </row>
    <row r="108" spans="1:8" s="30" customFormat="1" x14ac:dyDescent="0.2">
      <c r="A108" s="144"/>
      <c r="B108" s="144"/>
      <c r="D108" s="145"/>
      <c r="E108" s="144"/>
      <c r="F108" s="144"/>
      <c r="G108" s="144"/>
      <c r="H108" s="144"/>
    </row>
    <row r="109" spans="1:8" s="30" customFormat="1" x14ac:dyDescent="0.2">
      <c r="A109" s="144"/>
      <c r="B109" s="144"/>
      <c r="D109" s="145"/>
      <c r="E109" s="144"/>
      <c r="F109" s="144"/>
      <c r="G109" s="144"/>
      <c r="H109" s="144"/>
    </row>
    <row r="110" spans="1:8" s="30" customFormat="1" x14ac:dyDescent="0.2">
      <c r="A110" s="144"/>
      <c r="B110" s="144"/>
      <c r="D110" s="145"/>
      <c r="E110" s="144"/>
      <c r="F110" s="144"/>
      <c r="G110" s="144"/>
      <c r="H110" s="144"/>
    </row>
    <row r="111" spans="1:8" s="30" customFormat="1" x14ac:dyDescent="0.2">
      <c r="A111" s="144"/>
      <c r="B111" s="144"/>
      <c r="D111" s="145"/>
      <c r="E111" s="144"/>
      <c r="F111" s="144"/>
      <c r="G111" s="144"/>
      <c r="H111" s="144"/>
    </row>
    <row r="112" spans="1:8" s="30" customFormat="1" x14ac:dyDescent="0.2">
      <c r="A112" s="144"/>
      <c r="B112" s="144"/>
      <c r="D112" s="145"/>
      <c r="E112" s="144"/>
      <c r="F112" s="144"/>
      <c r="G112" s="144"/>
      <c r="H112" s="144"/>
    </row>
    <row r="113" spans="1:8" s="30" customFormat="1" x14ac:dyDescent="0.2">
      <c r="A113" s="144"/>
      <c r="B113" s="144"/>
      <c r="D113" s="145"/>
      <c r="E113" s="144"/>
      <c r="F113" s="144"/>
      <c r="G113" s="144"/>
      <c r="H113" s="144"/>
    </row>
    <row r="114" spans="1:8" s="30" customFormat="1" x14ac:dyDescent="0.2">
      <c r="A114" s="144"/>
      <c r="B114" s="144"/>
      <c r="D114" s="145"/>
      <c r="E114" s="144"/>
      <c r="F114" s="144"/>
      <c r="G114" s="144"/>
      <c r="H114" s="144"/>
    </row>
    <row r="115" spans="1:8" s="30" customFormat="1" x14ac:dyDescent="0.2">
      <c r="A115" s="144"/>
      <c r="B115" s="144"/>
      <c r="D115" s="145"/>
      <c r="E115" s="144"/>
      <c r="F115" s="144"/>
      <c r="G115" s="144"/>
      <c r="H115" s="144"/>
    </row>
    <row r="116" spans="1:8" s="30" customFormat="1" x14ac:dyDescent="0.2">
      <c r="A116" s="144"/>
      <c r="B116" s="144"/>
      <c r="D116" s="145"/>
      <c r="E116" s="144"/>
      <c r="F116" s="144"/>
      <c r="G116" s="144"/>
      <c r="H116" s="144"/>
    </row>
    <row r="117" spans="1:8" s="30" customFormat="1" x14ac:dyDescent="0.2">
      <c r="A117" s="144"/>
      <c r="B117" s="144"/>
      <c r="D117" s="145"/>
      <c r="E117" s="144"/>
      <c r="F117" s="144"/>
      <c r="G117" s="144"/>
      <c r="H117" s="144"/>
    </row>
    <row r="118" spans="1:8" s="30" customFormat="1" x14ac:dyDescent="0.2">
      <c r="A118" s="144"/>
      <c r="B118" s="144"/>
      <c r="D118" s="145"/>
      <c r="E118" s="144"/>
      <c r="F118" s="144"/>
      <c r="G118" s="144"/>
      <c r="H118" s="144"/>
    </row>
    <row r="119" spans="1:8" s="30" customFormat="1" x14ac:dyDescent="0.2">
      <c r="A119" s="144"/>
      <c r="B119" s="144"/>
      <c r="D119" s="145"/>
      <c r="E119" s="144"/>
      <c r="F119" s="144"/>
      <c r="G119" s="144"/>
      <c r="H119" s="144"/>
    </row>
    <row r="120" spans="1:8" s="30" customFormat="1" x14ac:dyDescent="0.2">
      <c r="A120" s="144"/>
      <c r="B120" s="144"/>
      <c r="D120" s="145"/>
      <c r="E120" s="144"/>
      <c r="F120" s="144"/>
      <c r="G120" s="144"/>
      <c r="H120" s="144"/>
    </row>
    <row r="121" spans="1:8" s="30" customFormat="1" x14ac:dyDescent="0.2">
      <c r="A121" s="144"/>
      <c r="B121" s="144"/>
      <c r="D121" s="145"/>
      <c r="E121" s="144"/>
      <c r="F121" s="144"/>
      <c r="G121" s="144"/>
      <c r="H121" s="144"/>
    </row>
    <row r="122" spans="1:8" s="30" customFormat="1" x14ac:dyDescent="0.2">
      <c r="A122" s="144"/>
      <c r="B122" s="144"/>
      <c r="D122" s="145"/>
      <c r="E122" s="144"/>
      <c r="F122" s="144"/>
      <c r="G122" s="144"/>
      <c r="H122" s="144"/>
    </row>
    <row r="123" spans="1:8" s="30" customFormat="1" x14ac:dyDescent="0.2">
      <c r="A123" s="144"/>
      <c r="B123" s="144"/>
      <c r="D123" s="145"/>
      <c r="E123" s="144"/>
      <c r="F123" s="144"/>
      <c r="G123" s="144"/>
      <c r="H123" s="144"/>
    </row>
    <row r="124" spans="1:8" s="30" customFormat="1" x14ac:dyDescent="0.2">
      <c r="A124" s="144"/>
      <c r="B124" s="144"/>
      <c r="D124" s="145"/>
      <c r="E124" s="144"/>
      <c r="F124" s="144"/>
      <c r="G124" s="144"/>
      <c r="H124" s="144"/>
    </row>
    <row r="125" spans="1:8" s="30" customFormat="1" x14ac:dyDescent="0.2">
      <c r="A125" s="144"/>
      <c r="B125" s="144"/>
      <c r="D125" s="145"/>
      <c r="E125" s="144"/>
      <c r="F125" s="144"/>
      <c r="G125" s="144"/>
      <c r="H125" s="144"/>
    </row>
    <row r="126" spans="1:8" s="30" customFormat="1" x14ac:dyDescent="0.2">
      <c r="A126" s="144"/>
      <c r="B126" s="144"/>
      <c r="D126" s="145"/>
      <c r="E126" s="144"/>
      <c r="F126" s="144"/>
      <c r="G126" s="144"/>
      <c r="H126" s="144"/>
    </row>
    <row r="127" spans="1:8" s="30" customFormat="1" x14ac:dyDescent="0.2">
      <c r="A127" s="144"/>
      <c r="B127" s="144"/>
      <c r="D127" s="145"/>
      <c r="E127" s="144"/>
      <c r="F127" s="144"/>
      <c r="G127" s="144"/>
      <c r="H127" s="144"/>
    </row>
    <row r="128" spans="1:8" s="30" customFormat="1" x14ac:dyDescent="0.2">
      <c r="A128" s="144"/>
      <c r="B128" s="144"/>
      <c r="D128" s="145"/>
      <c r="E128" s="144"/>
      <c r="F128" s="144"/>
      <c r="G128" s="144"/>
      <c r="H128" s="144"/>
    </row>
    <row r="129" spans="1:8" s="30" customFormat="1" x14ac:dyDescent="0.2">
      <c r="A129" s="144"/>
      <c r="B129" s="144"/>
      <c r="D129" s="145"/>
      <c r="E129" s="148"/>
      <c r="F129" s="144"/>
      <c r="G129" s="144"/>
      <c r="H129" s="144"/>
    </row>
    <row r="130" spans="1:8" s="30" customFormat="1" x14ac:dyDescent="0.2">
      <c r="A130" s="144"/>
      <c r="B130" s="144"/>
      <c r="D130" s="145"/>
      <c r="E130" s="144"/>
      <c r="F130" s="144"/>
      <c r="G130" s="144"/>
      <c r="H130" s="144"/>
    </row>
    <row r="131" spans="1:8" s="30" customFormat="1" x14ac:dyDescent="0.2">
      <c r="A131" s="144"/>
      <c r="B131" s="144"/>
      <c r="D131" s="145"/>
      <c r="E131" s="144"/>
      <c r="F131" s="144"/>
      <c r="G131" s="144"/>
      <c r="H131" s="144"/>
    </row>
    <row r="132" spans="1:8" s="30" customFormat="1" x14ac:dyDescent="0.2">
      <c r="A132" s="144"/>
      <c r="B132" s="144"/>
      <c r="D132" s="145"/>
      <c r="E132" s="144"/>
      <c r="F132" s="144"/>
      <c r="G132" s="144"/>
      <c r="H132" s="144"/>
    </row>
    <row r="133" spans="1:8" s="30" customFormat="1" x14ac:dyDescent="0.2">
      <c r="A133" s="144"/>
      <c r="B133" s="144"/>
      <c r="D133" s="145"/>
      <c r="E133" s="144"/>
      <c r="F133" s="144"/>
      <c r="G133" s="144"/>
      <c r="H133" s="144"/>
    </row>
    <row r="134" spans="1:8" s="30" customFormat="1" x14ac:dyDescent="0.2">
      <c r="A134" s="144"/>
      <c r="B134" s="144"/>
      <c r="D134" s="145"/>
      <c r="E134" s="144"/>
      <c r="F134" s="144"/>
      <c r="G134" s="144"/>
      <c r="H134" s="144"/>
    </row>
    <row r="135" spans="1:8" s="30" customFormat="1" x14ac:dyDescent="0.2">
      <c r="A135" s="144"/>
      <c r="B135" s="144"/>
      <c r="D135" s="145"/>
      <c r="E135" s="144"/>
      <c r="F135" s="144"/>
      <c r="G135" s="144"/>
      <c r="H135" s="144"/>
    </row>
    <row r="136" spans="1:8" s="30" customFormat="1" x14ac:dyDescent="0.2">
      <c r="A136" s="144"/>
      <c r="B136" s="144"/>
      <c r="D136" s="145"/>
      <c r="E136" s="144"/>
      <c r="F136" s="144"/>
      <c r="G136" s="144"/>
      <c r="H136" s="144"/>
    </row>
    <row r="137" spans="1:8" s="30" customFormat="1" x14ac:dyDescent="0.2">
      <c r="A137" s="144"/>
      <c r="B137" s="144"/>
      <c r="D137" s="145"/>
      <c r="E137" s="144"/>
      <c r="F137" s="144"/>
      <c r="G137" s="144"/>
      <c r="H137" s="144"/>
    </row>
    <row r="138" spans="1:8" s="30" customFormat="1" x14ac:dyDescent="0.2">
      <c r="A138" s="144"/>
      <c r="B138" s="144"/>
      <c r="D138" s="145"/>
      <c r="E138" s="144"/>
      <c r="F138" s="144"/>
      <c r="G138" s="144"/>
      <c r="H138" s="144"/>
    </row>
    <row r="139" spans="1:8" s="30" customFormat="1" x14ac:dyDescent="0.2">
      <c r="A139" s="144"/>
      <c r="B139" s="144"/>
      <c r="D139" s="145"/>
      <c r="E139" s="144"/>
      <c r="F139" s="144"/>
      <c r="G139" s="144"/>
      <c r="H139" s="144"/>
    </row>
    <row r="140" spans="1:8" s="30" customFormat="1" x14ac:dyDescent="0.2">
      <c r="A140" s="144"/>
      <c r="B140" s="144"/>
      <c r="D140" s="145"/>
      <c r="E140" s="144"/>
      <c r="F140" s="144"/>
      <c r="G140" s="144"/>
      <c r="H140" s="144"/>
    </row>
    <row r="141" spans="1:8" s="30" customFormat="1" x14ac:dyDescent="0.2">
      <c r="A141" s="144"/>
      <c r="B141" s="144"/>
      <c r="D141" s="145"/>
      <c r="E141" s="144"/>
      <c r="F141" s="144"/>
      <c r="G141" s="144"/>
      <c r="H141" s="144"/>
    </row>
    <row r="142" spans="1:8" s="30" customFormat="1" x14ac:dyDescent="0.2">
      <c r="A142" s="144"/>
      <c r="B142" s="144"/>
      <c r="D142" s="145"/>
      <c r="E142" s="144"/>
      <c r="F142" s="144"/>
      <c r="G142" s="144"/>
      <c r="H142" s="144"/>
    </row>
    <row r="143" spans="1:8" s="30" customFormat="1" x14ac:dyDescent="0.2">
      <c r="A143" s="144"/>
      <c r="B143" s="144"/>
      <c r="D143" s="145"/>
      <c r="E143" s="144"/>
      <c r="F143" s="144"/>
      <c r="G143" s="144"/>
      <c r="H143" s="144"/>
    </row>
    <row r="144" spans="1:8" s="30" customFormat="1" x14ac:dyDescent="0.2">
      <c r="A144" s="144"/>
      <c r="B144" s="144"/>
      <c r="D144" s="145"/>
      <c r="E144" s="144"/>
      <c r="F144" s="144"/>
      <c r="G144" s="144"/>
      <c r="H144" s="144"/>
    </row>
    <row r="145" spans="1:8" s="30" customFormat="1" x14ac:dyDescent="0.2">
      <c r="A145" s="144"/>
      <c r="B145" s="144"/>
      <c r="D145" s="145"/>
      <c r="E145" s="144"/>
      <c r="F145" s="144"/>
      <c r="G145" s="144"/>
      <c r="H145" s="144"/>
    </row>
    <row r="146" spans="1:8" s="30" customFormat="1" x14ac:dyDescent="0.2">
      <c r="A146" s="144"/>
      <c r="B146" s="144"/>
      <c r="D146" s="145"/>
      <c r="E146" s="144"/>
      <c r="F146" s="144"/>
      <c r="G146" s="144"/>
      <c r="H146" s="144"/>
    </row>
    <row r="147" spans="1:8" s="30" customFormat="1" x14ac:dyDescent="0.2">
      <c r="A147" s="144"/>
      <c r="B147" s="144"/>
      <c r="D147" s="145"/>
      <c r="E147" s="144"/>
      <c r="F147" s="144"/>
      <c r="G147" s="144"/>
      <c r="H147" s="144"/>
    </row>
    <row r="148" spans="1:8" s="30" customFormat="1" x14ac:dyDescent="0.2">
      <c r="A148" s="144"/>
      <c r="B148" s="144"/>
      <c r="D148" s="145"/>
      <c r="E148" s="144"/>
      <c r="F148" s="144"/>
      <c r="G148" s="144"/>
      <c r="H148" s="144"/>
    </row>
    <row r="149" spans="1:8" s="30" customFormat="1" x14ac:dyDescent="0.2">
      <c r="A149" s="144"/>
      <c r="B149" s="144"/>
      <c r="D149" s="145"/>
      <c r="E149" s="144"/>
      <c r="F149" s="144"/>
      <c r="G149" s="144"/>
      <c r="H149" s="144"/>
    </row>
    <row r="150" spans="1:8" s="30" customFormat="1" x14ac:dyDescent="0.2">
      <c r="A150" s="146"/>
      <c r="B150" s="146"/>
      <c r="C150" s="147"/>
      <c r="D150" s="58"/>
      <c r="E150" s="60"/>
      <c r="F150" s="60"/>
      <c r="G150" s="60"/>
      <c r="H150" s="60"/>
    </row>
    <row r="151" spans="1:8" s="30" customFormat="1" x14ac:dyDescent="0.2">
      <c r="A151" s="146"/>
      <c r="B151" s="146"/>
      <c r="C151" s="147"/>
      <c r="D151" s="58"/>
      <c r="E151" s="60"/>
      <c r="F151" s="60"/>
      <c r="G151" s="60"/>
      <c r="H151" s="60"/>
    </row>
    <row r="152" spans="1:8" s="30" customFormat="1" x14ac:dyDescent="0.2">
      <c r="A152" s="146"/>
      <c r="B152" s="146"/>
      <c r="C152" s="147"/>
      <c r="D152" s="58"/>
      <c r="E152" s="60"/>
      <c r="F152" s="60"/>
      <c r="G152" s="60"/>
      <c r="H152" s="60"/>
    </row>
    <row r="153" spans="1:8" s="30" customFormat="1" x14ac:dyDescent="0.2">
      <c r="A153" s="144"/>
      <c r="B153" s="144"/>
      <c r="D153" s="145"/>
      <c r="E153" s="144"/>
      <c r="F153" s="144"/>
      <c r="G153" s="144"/>
      <c r="H153" s="144"/>
    </row>
    <row r="154" spans="1:8" s="30" customFormat="1" x14ac:dyDescent="0.2">
      <c r="A154" s="144"/>
      <c r="B154" s="144"/>
      <c r="D154" s="145"/>
      <c r="E154" s="144"/>
      <c r="F154" s="144"/>
      <c r="G154" s="144"/>
      <c r="H154" s="144"/>
    </row>
    <row r="155" spans="1:8" s="30" customFormat="1" x14ac:dyDescent="0.2">
      <c r="A155" s="144"/>
      <c r="B155" s="144"/>
      <c r="D155" s="145"/>
      <c r="E155" s="144"/>
      <c r="F155" s="144"/>
      <c r="G155" s="144"/>
      <c r="H155" s="144"/>
    </row>
    <row r="156" spans="1:8" s="30" customFormat="1" x14ac:dyDescent="0.2">
      <c r="A156" s="144"/>
      <c r="B156" s="144"/>
      <c r="D156" s="145"/>
      <c r="E156" s="144"/>
      <c r="F156" s="144"/>
      <c r="G156" s="144"/>
      <c r="H156" s="144"/>
    </row>
    <row r="157" spans="1:8" s="30" customFormat="1" x14ac:dyDescent="0.2">
      <c r="A157" s="144"/>
      <c r="B157" s="144"/>
      <c r="D157" s="145"/>
      <c r="E157" s="144"/>
      <c r="F157" s="144"/>
      <c r="G157" s="144"/>
      <c r="H157" s="144"/>
    </row>
    <row r="158" spans="1:8" s="30" customFormat="1" x14ac:dyDescent="0.2">
      <c r="A158" s="144"/>
      <c r="B158" s="144"/>
      <c r="D158" s="145"/>
      <c r="E158" s="144"/>
      <c r="F158" s="144"/>
      <c r="G158" s="144"/>
      <c r="H158" s="144"/>
    </row>
    <row r="159" spans="1:8" s="30" customFormat="1" x14ac:dyDescent="0.2">
      <c r="A159" s="144"/>
      <c r="B159" s="144"/>
      <c r="D159" s="145"/>
      <c r="E159" s="144"/>
      <c r="F159" s="144"/>
      <c r="G159" s="144"/>
      <c r="H159" s="144"/>
    </row>
    <row r="160" spans="1:8" s="30" customFormat="1" x14ac:dyDescent="0.2">
      <c r="A160" s="144"/>
      <c r="B160" s="144"/>
      <c r="D160" s="145"/>
      <c r="E160" s="144"/>
      <c r="F160" s="144"/>
      <c r="G160" s="144"/>
      <c r="H160" s="144"/>
    </row>
    <row r="161" spans="1:8" s="30" customFormat="1" x14ac:dyDescent="0.2">
      <c r="A161" s="144"/>
      <c r="B161" s="144"/>
      <c r="D161" s="145"/>
      <c r="E161" s="144"/>
      <c r="F161" s="144"/>
      <c r="G161" s="144"/>
      <c r="H161" s="144"/>
    </row>
    <row r="162" spans="1:8" s="30" customFormat="1" x14ac:dyDescent="0.2">
      <c r="A162" s="144"/>
      <c r="B162" s="144"/>
      <c r="D162" s="145"/>
      <c r="E162" s="144"/>
      <c r="F162" s="144"/>
      <c r="G162" s="144"/>
      <c r="H162" s="144"/>
    </row>
    <row r="163" spans="1:8" s="30" customFormat="1" x14ac:dyDescent="0.2">
      <c r="A163" s="144"/>
      <c r="B163" s="144"/>
      <c r="D163" s="145"/>
      <c r="E163" s="144"/>
      <c r="F163" s="144"/>
      <c r="G163" s="144"/>
      <c r="H163" s="144"/>
    </row>
    <row r="164" spans="1:8" s="30" customFormat="1" x14ac:dyDescent="0.2">
      <c r="A164" s="144"/>
      <c r="B164" s="144"/>
      <c r="D164" s="145"/>
      <c r="E164" s="144"/>
      <c r="F164" s="144"/>
      <c r="G164" s="144"/>
      <c r="H164" s="144"/>
    </row>
    <row r="165" spans="1:8" s="30" customFormat="1" x14ac:dyDescent="0.2">
      <c r="A165" s="144"/>
      <c r="B165" s="144"/>
      <c r="D165" s="145"/>
      <c r="E165" s="144"/>
      <c r="F165" s="144"/>
      <c r="G165" s="144"/>
      <c r="H165" s="144"/>
    </row>
    <row r="166" spans="1:8" s="30" customFormat="1" x14ac:dyDescent="0.2">
      <c r="A166" s="144"/>
      <c r="B166" s="144"/>
      <c r="D166" s="145"/>
      <c r="E166" s="144"/>
      <c r="F166" s="144"/>
      <c r="G166" s="144"/>
      <c r="H166" s="144"/>
    </row>
    <row r="167" spans="1:8" s="30" customFormat="1" x14ac:dyDescent="0.2">
      <c r="A167" s="144"/>
      <c r="B167" s="144"/>
      <c r="D167" s="145"/>
      <c r="E167" s="144"/>
      <c r="F167" s="144"/>
      <c r="G167" s="144"/>
      <c r="H167" s="144"/>
    </row>
    <row r="168" spans="1:8" s="30" customFormat="1" x14ac:dyDescent="0.2">
      <c r="A168" s="144"/>
      <c r="B168" s="144"/>
      <c r="D168" s="145"/>
      <c r="E168" s="144"/>
      <c r="F168" s="144"/>
      <c r="G168" s="144"/>
      <c r="H168" s="144"/>
    </row>
    <row r="169" spans="1:8" s="30" customFormat="1" x14ac:dyDescent="0.2">
      <c r="A169" s="144"/>
      <c r="B169" s="144"/>
      <c r="D169" s="145"/>
      <c r="E169" s="144"/>
      <c r="F169" s="144"/>
      <c r="G169" s="144"/>
      <c r="H169" s="144"/>
    </row>
    <row r="170" spans="1:8" s="30" customFormat="1" x14ac:dyDescent="0.2">
      <c r="A170" s="144"/>
      <c r="B170" s="144"/>
      <c r="D170" s="145"/>
      <c r="E170" s="144"/>
      <c r="F170" s="144"/>
      <c r="G170" s="144"/>
      <c r="H170" s="144"/>
    </row>
    <row r="171" spans="1:8" s="30" customFormat="1" x14ac:dyDescent="0.2">
      <c r="A171" s="144"/>
      <c r="B171" s="144"/>
      <c r="D171" s="145"/>
      <c r="E171" s="144"/>
      <c r="F171" s="144"/>
      <c r="G171" s="144"/>
      <c r="H171" s="144"/>
    </row>
    <row r="172" spans="1:8" s="30" customFormat="1" x14ac:dyDescent="0.2">
      <c r="A172" s="144"/>
      <c r="B172" s="144"/>
      <c r="D172" s="145"/>
      <c r="E172" s="144"/>
      <c r="F172" s="144"/>
      <c r="G172" s="144"/>
      <c r="H172" s="144"/>
    </row>
    <row r="173" spans="1:8" s="30" customFormat="1" x14ac:dyDescent="0.2">
      <c r="A173" s="144"/>
      <c r="B173" s="144"/>
      <c r="D173" s="145"/>
      <c r="E173" s="144"/>
      <c r="F173" s="144"/>
      <c r="G173" s="144"/>
      <c r="H173" s="144"/>
    </row>
    <row r="174" spans="1:8" s="30" customFormat="1" x14ac:dyDescent="0.2">
      <c r="A174" s="144"/>
      <c r="B174" s="144"/>
      <c r="D174" s="145"/>
      <c r="E174" s="144"/>
      <c r="F174" s="144"/>
      <c r="G174" s="144"/>
      <c r="H174" s="144"/>
    </row>
    <row r="175" spans="1:8" s="30" customFormat="1" x14ac:dyDescent="0.2">
      <c r="A175" s="144"/>
      <c r="B175" s="144"/>
      <c r="D175" s="145"/>
      <c r="E175" s="144"/>
      <c r="F175" s="144"/>
      <c r="G175" s="144"/>
      <c r="H175" s="144"/>
    </row>
    <row r="176" spans="1:8" s="30" customFormat="1" x14ac:dyDescent="0.2">
      <c r="A176" s="144"/>
      <c r="B176" s="144"/>
      <c r="D176" s="145"/>
      <c r="E176" s="144"/>
      <c r="F176" s="144"/>
      <c r="G176" s="144"/>
      <c r="H176" s="144"/>
    </row>
    <row r="177" spans="1:8" s="30" customFormat="1" x14ac:dyDescent="0.2">
      <c r="A177" s="144"/>
      <c r="B177" s="144"/>
      <c r="D177" s="145"/>
      <c r="E177" s="144"/>
      <c r="F177" s="144"/>
      <c r="G177" s="144"/>
      <c r="H177" s="144"/>
    </row>
    <row r="178" spans="1:8" s="30" customFormat="1" x14ac:dyDescent="0.2">
      <c r="A178" s="144"/>
      <c r="B178" s="144"/>
      <c r="D178" s="145"/>
      <c r="E178" s="144"/>
      <c r="F178" s="144"/>
      <c r="G178" s="144"/>
      <c r="H178" s="144"/>
    </row>
    <row r="179" spans="1:8" s="30" customFormat="1" x14ac:dyDescent="0.2">
      <c r="A179" s="144"/>
      <c r="B179" s="144"/>
      <c r="D179" s="145"/>
      <c r="E179" s="144"/>
      <c r="F179" s="144"/>
      <c r="G179" s="144"/>
      <c r="H179" s="144"/>
    </row>
    <row r="180" spans="1:8" s="30" customFormat="1" x14ac:dyDescent="0.2">
      <c r="A180" s="144"/>
      <c r="B180" s="144"/>
      <c r="D180" s="145"/>
      <c r="E180" s="144"/>
      <c r="F180" s="144"/>
      <c r="G180" s="144"/>
      <c r="H180" s="144"/>
    </row>
    <row r="181" spans="1:8" s="30" customFormat="1" x14ac:dyDescent="0.2">
      <c r="A181" s="144"/>
      <c r="B181" s="144"/>
      <c r="D181" s="145"/>
      <c r="E181" s="144"/>
      <c r="F181" s="144"/>
      <c r="G181" s="144"/>
      <c r="H181" s="144"/>
    </row>
    <row r="182" spans="1:8" s="30" customFormat="1" x14ac:dyDescent="0.2">
      <c r="A182" s="144"/>
      <c r="B182" s="144"/>
      <c r="D182" s="145"/>
      <c r="E182" s="144"/>
      <c r="F182" s="144"/>
      <c r="G182" s="144"/>
      <c r="H182" s="144"/>
    </row>
    <row r="183" spans="1:8" s="30" customFormat="1" x14ac:dyDescent="0.2">
      <c r="A183" s="144"/>
      <c r="B183" s="144"/>
      <c r="D183" s="145"/>
      <c r="E183" s="144"/>
      <c r="F183" s="144"/>
      <c r="G183" s="144"/>
      <c r="H183" s="144"/>
    </row>
    <row r="184" spans="1:8" s="30" customFormat="1" x14ac:dyDescent="0.2">
      <c r="A184" s="144"/>
      <c r="B184" s="144"/>
      <c r="D184" s="145"/>
      <c r="E184" s="144"/>
      <c r="F184" s="144"/>
      <c r="G184" s="144"/>
      <c r="H184" s="144"/>
    </row>
    <row r="185" spans="1:8" s="30" customFormat="1" x14ac:dyDescent="0.2">
      <c r="A185" s="144"/>
      <c r="B185" s="144"/>
      <c r="D185" s="145"/>
      <c r="E185" s="144"/>
      <c r="F185" s="144"/>
      <c r="G185" s="144"/>
      <c r="H185" s="144"/>
    </row>
    <row r="186" spans="1:8" s="30" customFormat="1" x14ac:dyDescent="0.2">
      <c r="A186" s="144"/>
      <c r="B186" s="144"/>
      <c r="D186" s="145"/>
      <c r="E186" s="144"/>
      <c r="F186" s="144"/>
      <c r="G186" s="144"/>
      <c r="H186" s="144"/>
    </row>
    <row r="187" spans="1:8" s="30" customFormat="1" x14ac:dyDescent="0.2">
      <c r="A187" s="144"/>
      <c r="B187" s="144"/>
      <c r="D187" s="145"/>
      <c r="E187" s="144"/>
      <c r="F187" s="144"/>
      <c r="G187" s="144"/>
      <c r="H187" s="144"/>
    </row>
    <row r="188" spans="1:8" s="30" customFormat="1" x14ac:dyDescent="0.2">
      <c r="A188" s="144"/>
      <c r="B188" s="144"/>
      <c r="D188" s="145"/>
      <c r="E188" s="144"/>
      <c r="F188" s="144"/>
      <c r="G188" s="144"/>
      <c r="H188" s="144"/>
    </row>
    <row r="189" spans="1:8" s="30" customFormat="1" x14ac:dyDescent="0.2">
      <c r="A189" s="144"/>
      <c r="B189" s="144"/>
      <c r="D189" s="145"/>
      <c r="E189" s="144"/>
      <c r="F189" s="144"/>
      <c r="G189" s="144"/>
      <c r="H189" s="144"/>
    </row>
    <row r="190" spans="1:8" s="30" customFormat="1" x14ac:dyDescent="0.2">
      <c r="A190" s="144"/>
      <c r="B190" s="144"/>
      <c r="D190" s="145"/>
      <c r="E190" s="144"/>
      <c r="F190" s="144"/>
      <c r="G190" s="144"/>
      <c r="H190" s="144"/>
    </row>
    <row r="191" spans="1:8" s="30" customFormat="1" x14ac:dyDescent="0.2">
      <c r="A191" s="144"/>
      <c r="B191" s="144"/>
      <c r="D191" s="145"/>
      <c r="E191" s="144"/>
      <c r="F191" s="144"/>
      <c r="G191" s="144"/>
      <c r="H191" s="144"/>
    </row>
    <row r="192" spans="1:8" s="30" customFormat="1" x14ac:dyDescent="0.2">
      <c r="A192" s="144"/>
      <c r="B192" s="144"/>
      <c r="D192" s="145"/>
      <c r="E192" s="144"/>
      <c r="F192" s="144"/>
      <c r="G192" s="144"/>
      <c r="H192" s="144"/>
    </row>
    <row r="193" spans="1:8" s="30" customFormat="1" x14ac:dyDescent="0.2">
      <c r="A193" s="144"/>
      <c r="B193" s="144"/>
      <c r="D193" s="145"/>
      <c r="E193" s="144"/>
      <c r="F193" s="144"/>
      <c r="G193" s="144"/>
      <c r="H193" s="144"/>
    </row>
    <row r="194" spans="1:8" s="30" customFormat="1" x14ac:dyDescent="0.2">
      <c r="A194" s="144"/>
      <c r="B194" s="144"/>
      <c r="D194" s="145"/>
      <c r="E194" s="144"/>
      <c r="F194" s="144"/>
      <c r="G194" s="144"/>
      <c r="H194" s="144"/>
    </row>
    <row r="195" spans="1:8" s="30" customFormat="1" x14ac:dyDescent="0.2">
      <c r="A195" s="144"/>
      <c r="B195" s="144"/>
      <c r="D195" s="145"/>
      <c r="E195" s="144"/>
      <c r="F195" s="144"/>
      <c r="G195" s="144"/>
      <c r="H195" s="144"/>
    </row>
    <row r="196" spans="1:8" s="30" customFormat="1" x14ac:dyDescent="0.2">
      <c r="A196" s="144"/>
      <c r="B196" s="144"/>
      <c r="D196" s="145"/>
      <c r="E196" s="144"/>
      <c r="F196" s="144"/>
      <c r="G196" s="144"/>
      <c r="H196" s="144"/>
    </row>
    <row r="197" spans="1:8" s="30" customFormat="1" x14ac:dyDescent="0.2">
      <c r="A197" s="144"/>
      <c r="B197" s="144"/>
      <c r="D197" s="145"/>
      <c r="E197" s="144"/>
      <c r="F197" s="144"/>
      <c r="G197" s="144"/>
      <c r="H197" s="144"/>
    </row>
    <row r="198" spans="1:8" s="30" customFormat="1" x14ac:dyDescent="0.2">
      <c r="A198" s="144"/>
      <c r="B198" s="144"/>
      <c r="D198" s="145"/>
      <c r="E198" s="144"/>
      <c r="F198" s="144"/>
      <c r="G198" s="144"/>
      <c r="H198" s="144"/>
    </row>
    <row r="199" spans="1:8" s="30" customFormat="1" x14ac:dyDescent="0.2">
      <c r="A199" s="144"/>
      <c r="B199" s="144"/>
      <c r="D199" s="145"/>
      <c r="E199" s="144"/>
      <c r="F199" s="144"/>
      <c r="G199" s="144"/>
      <c r="H199" s="144"/>
    </row>
    <row r="200" spans="1:8" s="30" customFormat="1" x14ac:dyDescent="0.2">
      <c r="A200" s="144"/>
      <c r="B200" s="144"/>
      <c r="D200" s="145"/>
      <c r="E200" s="144"/>
      <c r="F200" s="144"/>
      <c r="G200" s="144"/>
      <c r="H200" s="144"/>
    </row>
    <row r="201" spans="1:8" s="30" customFormat="1" x14ac:dyDescent="0.2">
      <c r="A201" s="144"/>
      <c r="B201" s="144"/>
      <c r="D201" s="145"/>
      <c r="E201" s="144"/>
      <c r="F201" s="144"/>
      <c r="G201" s="144"/>
      <c r="H201" s="144"/>
    </row>
    <row r="202" spans="1:8" s="30" customFormat="1" x14ac:dyDescent="0.2">
      <c r="A202" s="144"/>
      <c r="B202" s="144"/>
      <c r="D202" s="145"/>
      <c r="E202" s="144"/>
      <c r="F202" s="144"/>
      <c r="G202" s="144"/>
      <c r="H202" s="144"/>
    </row>
    <row r="203" spans="1:8" s="30" customFormat="1" x14ac:dyDescent="0.2">
      <c r="A203" s="144"/>
      <c r="B203" s="144"/>
      <c r="D203" s="145"/>
      <c r="E203" s="144"/>
      <c r="F203" s="144"/>
      <c r="G203" s="144"/>
      <c r="H203" s="144"/>
    </row>
    <row r="204" spans="1:8" s="30" customFormat="1" x14ac:dyDescent="0.2">
      <c r="A204" s="144"/>
      <c r="B204" s="144"/>
      <c r="D204" s="145"/>
      <c r="E204" s="144"/>
      <c r="F204" s="144"/>
      <c r="G204" s="144"/>
      <c r="H204" s="144"/>
    </row>
    <row r="205" spans="1:8" s="30" customFormat="1" x14ac:dyDescent="0.2">
      <c r="A205" s="144"/>
      <c r="B205" s="144"/>
      <c r="D205" s="145"/>
      <c r="E205" s="144"/>
      <c r="F205" s="144"/>
      <c r="G205" s="144"/>
      <c r="H205" s="144"/>
    </row>
    <row r="206" spans="1:8" s="30" customFormat="1" x14ac:dyDescent="0.2">
      <c r="A206" s="144"/>
      <c r="B206" s="144"/>
      <c r="D206" s="145"/>
      <c r="E206" s="144"/>
      <c r="F206" s="144"/>
      <c r="G206" s="144"/>
      <c r="H206" s="144"/>
    </row>
    <row r="207" spans="1:8" s="30" customFormat="1" x14ac:dyDescent="0.2">
      <c r="A207" s="144"/>
      <c r="B207" s="144"/>
      <c r="D207" s="145"/>
      <c r="E207" s="144"/>
      <c r="F207" s="144"/>
      <c r="G207" s="144"/>
      <c r="H207" s="144"/>
    </row>
    <row r="208" spans="1:8" s="30" customFormat="1" x14ac:dyDescent="0.2">
      <c r="A208" s="144"/>
      <c r="B208" s="144"/>
      <c r="D208" s="145"/>
      <c r="E208" s="144"/>
      <c r="F208" s="144"/>
      <c r="G208" s="144"/>
      <c r="H208" s="144"/>
    </row>
    <row r="209" spans="1:21" s="30" customFormat="1" x14ac:dyDescent="0.2">
      <c r="A209" s="144"/>
      <c r="B209" s="144"/>
      <c r="D209" s="145"/>
      <c r="E209" s="144"/>
      <c r="F209" s="144"/>
      <c r="G209" s="144"/>
      <c r="H209" s="144"/>
    </row>
    <row r="210" spans="1:21" s="30" customFormat="1" x14ac:dyDescent="0.2">
      <c r="A210" s="144"/>
      <c r="B210" s="144"/>
      <c r="D210" s="145"/>
      <c r="E210" s="144"/>
      <c r="F210" s="144"/>
      <c r="G210" s="144"/>
      <c r="H210" s="144"/>
    </row>
    <row r="211" spans="1:21" s="30" customFormat="1" x14ac:dyDescent="0.2">
      <c r="A211" s="144"/>
      <c r="B211" s="144"/>
      <c r="D211" s="145"/>
      <c r="E211" s="144"/>
      <c r="F211" s="144"/>
      <c r="G211" s="144"/>
      <c r="H211" s="144"/>
    </row>
    <row r="212" spans="1:21" s="30" customFormat="1" x14ac:dyDescent="0.2">
      <c r="A212" s="144"/>
      <c r="B212" s="144"/>
      <c r="D212" s="145"/>
      <c r="E212" s="144"/>
      <c r="F212" s="144"/>
      <c r="G212" s="144"/>
      <c r="H212" s="144"/>
    </row>
    <row r="213" spans="1:21" s="30" customFormat="1" x14ac:dyDescent="0.2">
      <c r="A213" s="144"/>
      <c r="B213" s="144"/>
      <c r="D213" s="145"/>
      <c r="E213" s="144"/>
      <c r="F213" s="144"/>
      <c r="G213" s="144"/>
      <c r="H213" s="144"/>
    </row>
    <row r="214" spans="1:21" s="30" customFormat="1" x14ac:dyDescent="0.2">
      <c r="A214" s="144"/>
      <c r="B214" s="144"/>
      <c r="D214" s="145"/>
      <c r="E214" s="144"/>
      <c r="F214" s="144"/>
      <c r="G214" s="144"/>
      <c r="H214" s="144"/>
    </row>
    <row r="215" spans="1:21" s="30" customFormat="1" x14ac:dyDescent="0.2">
      <c r="A215" s="144"/>
      <c r="B215" s="144"/>
      <c r="D215" s="145"/>
      <c r="E215" s="144"/>
      <c r="F215" s="144"/>
      <c r="G215" s="144"/>
      <c r="H215" s="144"/>
    </row>
    <row r="216" spans="1:21" s="30" customFormat="1" x14ac:dyDescent="0.2">
      <c r="A216" s="144"/>
      <c r="B216" s="144"/>
      <c r="D216" s="145"/>
      <c r="E216" s="144"/>
      <c r="F216" s="144"/>
      <c r="G216" s="144"/>
      <c r="H216" s="144"/>
    </row>
    <row r="217" spans="1:21" s="30" customFormat="1" x14ac:dyDescent="0.2">
      <c r="A217" s="144"/>
      <c r="B217" s="144"/>
      <c r="D217" s="145"/>
      <c r="E217" s="144"/>
      <c r="F217" s="144"/>
      <c r="G217" s="144"/>
      <c r="H217" s="144"/>
    </row>
    <row r="218" spans="1:21" s="30" customFormat="1" x14ac:dyDescent="0.2">
      <c r="A218" s="144"/>
      <c r="B218" s="144"/>
      <c r="D218" s="145"/>
      <c r="E218" s="144"/>
      <c r="F218" s="144"/>
      <c r="G218" s="144"/>
      <c r="H218" s="144"/>
    </row>
    <row r="219" spans="1:21" s="30" customFormat="1" x14ac:dyDescent="0.2">
      <c r="A219" s="144"/>
      <c r="B219" s="144"/>
      <c r="D219" s="145"/>
      <c r="E219" s="144"/>
      <c r="F219" s="144"/>
      <c r="G219" s="144"/>
      <c r="H219" s="144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</row>
    <row r="220" spans="1:21" x14ac:dyDescent="0.2">
      <c r="C220" s="30"/>
    </row>
    <row r="221" spans="1:21" x14ac:dyDescent="0.2">
      <c r="C221" s="30"/>
    </row>
    <row r="222" spans="1:21" x14ac:dyDescent="0.2">
      <c r="C222" s="30"/>
    </row>
    <row r="223" spans="1:21" x14ac:dyDescent="0.2">
      <c r="C223" s="30"/>
    </row>
    <row r="229" spans="1:8" x14ac:dyDescent="0.2">
      <c r="A229" s="12"/>
      <c r="B229" s="12"/>
      <c r="D229" s="12"/>
      <c r="E229" s="12"/>
      <c r="F229" s="12"/>
      <c r="G229" s="12"/>
      <c r="H229" s="12"/>
    </row>
    <row r="230" spans="1:8" x14ac:dyDescent="0.2">
      <c r="A230" s="12"/>
      <c r="B230" s="12"/>
      <c r="D230" s="12"/>
      <c r="E230" s="12"/>
      <c r="F230" s="12"/>
      <c r="G230" s="12"/>
      <c r="H230" s="12"/>
    </row>
    <row r="231" spans="1:8" x14ac:dyDescent="0.2">
      <c r="A231" s="12"/>
      <c r="B231" s="12"/>
      <c r="D231" s="12"/>
      <c r="E231" s="12"/>
      <c r="F231" s="12"/>
      <c r="G231" s="12"/>
      <c r="H231" s="12"/>
    </row>
    <row r="232" spans="1:8" x14ac:dyDescent="0.2">
      <c r="A232" s="12"/>
      <c r="B232" s="12"/>
      <c r="D232" s="12"/>
      <c r="E232" s="12"/>
      <c r="F232" s="12"/>
      <c r="G232" s="12"/>
      <c r="H232" s="12"/>
    </row>
    <row r="233" spans="1:8" x14ac:dyDescent="0.2">
      <c r="A233" s="12"/>
      <c r="B233" s="12"/>
      <c r="D233" s="12"/>
      <c r="E233" s="12"/>
      <c r="F233" s="12"/>
      <c r="G233" s="12"/>
      <c r="H233" s="12"/>
    </row>
    <row r="234" spans="1:8" x14ac:dyDescent="0.2">
      <c r="A234" s="12"/>
      <c r="B234" s="12"/>
      <c r="D234" s="12"/>
      <c r="E234" s="12"/>
      <c r="F234" s="12"/>
      <c r="G234" s="12"/>
      <c r="H234" s="12"/>
    </row>
    <row r="235" spans="1:8" x14ac:dyDescent="0.2">
      <c r="A235" s="12"/>
      <c r="B235" s="12"/>
      <c r="D235" s="12"/>
      <c r="E235" s="12"/>
      <c r="F235" s="12"/>
      <c r="G235" s="12"/>
      <c r="H235" s="12"/>
    </row>
    <row r="236" spans="1:8" x14ac:dyDescent="0.2">
      <c r="A236" s="12"/>
      <c r="B236" s="12"/>
      <c r="D236" s="12"/>
      <c r="E236" s="12"/>
      <c r="F236" s="12"/>
      <c r="G236" s="12"/>
      <c r="H236" s="12"/>
    </row>
    <row r="237" spans="1:8" x14ac:dyDescent="0.2">
      <c r="A237" s="12"/>
      <c r="B237" s="12"/>
      <c r="D237" s="12"/>
      <c r="E237" s="12"/>
      <c r="F237" s="12"/>
      <c r="G237" s="12"/>
      <c r="H237" s="12"/>
    </row>
    <row r="238" spans="1:8" x14ac:dyDescent="0.2">
      <c r="A238" s="12"/>
      <c r="B238" s="12"/>
      <c r="D238" s="12"/>
      <c r="E238" s="12"/>
      <c r="F238" s="12"/>
      <c r="G238" s="12"/>
      <c r="H238" s="12"/>
    </row>
    <row r="239" spans="1:8" x14ac:dyDescent="0.2">
      <c r="A239" s="12"/>
      <c r="B239" s="12"/>
      <c r="D239" s="12"/>
      <c r="E239" s="12"/>
      <c r="F239" s="12"/>
      <c r="G239" s="12"/>
      <c r="H239" s="12"/>
    </row>
    <row r="240" spans="1:8" x14ac:dyDescent="0.2">
      <c r="A240" s="12"/>
      <c r="B240" s="12"/>
      <c r="D240" s="12"/>
      <c r="E240" s="12"/>
      <c r="F240" s="12"/>
      <c r="G240" s="12"/>
      <c r="H240" s="12"/>
    </row>
    <row r="241" spans="1:8" x14ac:dyDescent="0.2">
      <c r="A241" s="12"/>
      <c r="B241" s="12"/>
      <c r="D241" s="12"/>
      <c r="E241" s="12"/>
      <c r="F241" s="12"/>
      <c r="G241" s="12"/>
      <c r="H241" s="12"/>
    </row>
    <row r="242" spans="1:8" x14ac:dyDescent="0.2">
      <c r="A242" s="12"/>
      <c r="B242" s="12"/>
      <c r="D242" s="12"/>
      <c r="E242" s="12"/>
      <c r="F242" s="12"/>
      <c r="G242" s="12"/>
      <c r="H242" s="12"/>
    </row>
    <row r="243" spans="1:8" x14ac:dyDescent="0.2">
      <c r="A243" s="12"/>
      <c r="B243" s="12"/>
      <c r="D243" s="12"/>
      <c r="E243" s="12"/>
      <c r="F243" s="12"/>
      <c r="G243" s="12"/>
      <c r="H243" s="12"/>
    </row>
    <row r="244" spans="1:8" x14ac:dyDescent="0.2">
      <c r="A244" s="12"/>
      <c r="B244" s="12"/>
      <c r="D244" s="12"/>
      <c r="E244" s="12"/>
      <c r="F244" s="12"/>
      <c r="G244" s="12"/>
      <c r="H244" s="12"/>
    </row>
    <row r="245" spans="1:8" x14ac:dyDescent="0.2">
      <c r="A245" s="12"/>
      <c r="B245" s="12"/>
      <c r="D245" s="12"/>
      <c r="E245" s="12"/>
      <c r="F245" s="12"/>
      <c r="G245" s="12"/>
      <c r="H245" s="12"/>
    </row>
    <row r="246" spans="1:8" x14ac:dyDescent="0.2">
      <c r="A246" s="12"/>
      <c r="B246" s="12"/>
      <c r="D246" s="12"/>
      <c r="E246" s="12"/>
      <c r="F246" s="12"/>
      <c r="G246" s="12"/>
      <c r="H246" s="12"/>
    </row>
    <row r="247" spans="1:8" x14ac:dyDescent="0.2">
      <c r="A247" s="12"/>
      <c r="B247" s="12"/>
      <c r="D247" s="12"/>
      <c r="E247" s="12"/>
      <c r="F247" s="12"/>
      <c r="G247" s="12"/>
      <c r="H247" s="12"/>
    </row>
    <row r="248" spans="1:8" x14ac:dyDescent="0.2">
      <c r="A248" s="12"/>
      <c r="B248" s="12"/>
      <c r="D248" s="12"/>
      <c r="E248" s="12"/>
      <c r="F248" s="12"/>
      <c r="G248" s="12"/>
      <c r="H248" s="12"/>
    </row>
    <row r="249" spans="1:8" x14ac:dyDescent="0.2">
      <c r="A249" s="12"/>
      <c r="B249" s="12"/>
      <c r="D249" s="12"/>
      <c r="E249" s="12"/>
      <c r="F249" s="12"/>
      <c r="G249" s="12"/>
      <c r="H249" s="12"/>
    </row>
    <row r="250" spans="1:8" x14ac:dyDescent="0.2">
      <c r="A250" s="12"/>
      <c r="B250" s="12"/>
      <c r="D250" s="12"/>
      <c r="E250" s="12"/>
      <c r="F250" s="12"/>
      <c r="G250" s="12"/>
      <c r="H250" s="12"/>
    </row>
    <row r="251" spans="1:8" x14ac:dyDescent="0.2">
      <c r="A251" s="12"/>
      <c r="B251" s="12"/>
      <c r="D251" s="12"/>
      <c r="E251" s="12"/>
      <c r="F251" s="12"/>
      <c r="G251" s="12"/>
      <c r="H251" s="12"/>
    </row>
    <row r="252" spans="1:8" x14ac:dyDescent="0.2">
      <c r="A252" s="12"/>
      <c r="B252" s="12"/>
      <c r="D252" s="12"/>
      <c r="E252" s="12"/>
      <c r="F252" s="12"/>
      <c r="G252" s="12"/>
      <c r="H252" s="12"/>
    </row>
    <row r="253" spans="1:8" x14ac:dyDescent="0.2">
      <c r="A253" s="12"/>
      <c r="B253" s="12"/>
      <c r="D253" s="12"/>
      <c r="E253" s="12"/>
      <c r="F253" s="12"/>
      <c r="G253" s="12"/>
      <c r="H253" s="12"/>
    </row>
    <row r="254" spans="1:8" x14ac:dyDescent="0.2">
      <c r="A254" s="12"/>
      <c r="B254" s="12"/>
      <c r="D254" s="12"/>
      <c r="E254" s="12"/>
      <c r="F254" s="12"/>
      <c r="G254" s="12"/>
      <c r="H254" s="12"/>
    </row>
    <row r="255" spans="1:8" x14ac:dyDescent="0.2">
      <c r="A255" s="12"/>
      <c r="B255" s="12"/>
      <c r="D255" s="12"/>
      <c r="E255" s="12"/>
      <c r="F255" s="12"/>
      <c r="G255" s="12"/>
      <c r="H255" s="12"/>
    </row>
    <row r="256" spans="1:8" x14ac:dyDescent="0.2">
      <c r="A256" s="12"/>
      <c r="B256" s="12"/>
      <c r="D256" s="12"/>
      <c r="E256" s="12"/>
      <c r="F256" s="12"/>
      <c r="G256" s="12"/>
      <c r="H256" s="12"/>
    </row>
    <row r="257" spans="1:8" x14ac:dyDescent="0.2">
      <c r="A257" s="12"/>
      <c r="B257" s="12"/>
      <c r="D257" s="12"/>
      <c r="E257" s="12"/>
      <c r="F257" s="12"/>
      <c r="G257" s="12"/>
      <c r="H257" s="12"/>
    </row>
    <row r="258" spans="1:8" x14ac:dyDescent="0.2">
      <c r="A258" s="12"/>
      <c r="B258" s="12"/>
      <c r="D258" s="12"/>
      <c r="E258" s="12"/>
      <c r="F258" s="12"/>
      <c r="G258" s="12"/>
      <c r="H258" s="12"/>
    </row>
    <row r="259" spans="1:8" x14ac:dyDescent="0.2">
      <c r="A259" s="12"/>
      <c r="B259" s="12"/>
      <c r="D259" s="12"/>
      <c r="E259" s="12"/>
      <c r="F259" s="12"/>
      <c r="G259" s="12"/>
      <c r="H259" s="12"/>
    </row>
    <row r="260" spans="1:8" x14ac:dyDescent="0.2">
      <c r="A260" s="12"/>
      <c r="B260" s="12"/>
      <c r="D260" s="12"/>
      <c r="E260" s="12"/>
      <c r="F260" s="12"/>
      <c r="G260" s="12"/>
      <c r="H260" s="12"/>
    </row>
    <row r="261" spans="1:8" x14ac:dyDescent="0.2">
      <c r="A261" s="12"/>
      <c r="B261" s="12"/>
      <c r="D261" s="12"/>
      <c r="E261" s="12"/>
      <c r="F261" s="12"/>
      <c r="G261" s="12"/>
      <c r="H261" s="12"/>
    </row>
    <row r="262" spans="1:8" x14ac:dyDescent="0.2">
      <c r="A262" s="12"/>
      <c r="B262" s="12"/>
      <c r="D262" s="12"/>
      <c r="E262" s="12"/>
      <c r="F262" s="12"/>
      <c r="G262" s="12"/>
      <c r="H262" s="12"/>
    </row>
    <row r="263" spans="1:8" x14ac:dyDescent="0.2">
      <c r="A263" s="12"/>
      <c r="B263" s="12"/>
      <c r="D263" s="12"/>
      <c r="E263" s="12"/>
      <c r="F263" s="12"/>
      <c r="G263" s="12"/>
      <c r="H263" s="12"/>
    </row>
    <row r="264" spans="1:8" x14ac:dyDescent="0.2">
      <c r="A264" s="12"/>
      <c r="B264" s="12"/>
      <c r="D264" s="12"/>
      <c r="E264" s="12"/>
      <c r="F264" s="12"/>
      <c r="G264" s="12"/>
      <c r="H264" s="12"/>
    </row>
    <row r="265" spans="1:8" x14ac:dyDescent="0.2">
      <c r="A265" s="12"/>
      <c r="B265" s="12"/>
      <c r="D265" s="12"/>
      <c r="E265" s="12"/>
      <c r="F265" s="12"/>
      <c r="G265" s="12"/>
      <c r="H265" s="12"/>
    </row>
    <row r="266" spans="1:8" x14ac:dyDescent="0.2">
      <c r="A266" s="12"/>
      <c r="B266" s="12"/>
      <c r="D266" s="12"/>
      <c r="E266" s="12"/>
      <c r="F266" s="12"/>
      <c r="G266" s="12"/>
      <c r="H266" s="12"/>
    </row>
    <row r="267" spans="1:8" x14ac:dyDescent="0.2">
      <c r="A267" s="12"/>
      <c r="B267" s="12"/>
      <c r="D267" s="12"/>
      <c r="E267" s="12"/>
      <c r="F267" s="12"/>
      <c r="G267" s="12"/>
      <c r="H267" s="12"/>
    </row>
    <row r="268" spans="1:8" x14ac:dyDescent="0.2">
      <c r="A268" s="12"/>
      <c r="B268" s="12"/>
      <c r="D268" s="12"/>
      <c r="E268" s="12"/>
      <c r="F268" s="12"/>
      <c r="G268" s="12"/>
      <c r="H268" s="12"/>
    </row>
    <row r="269" spans="1:8" x14ac:dyDescent="0.2">
      <c r="A269" s="12"/>
      <c r="B269" s="12"/>
      <c r="D269" s="12"/>
      <c r="E269" s="12"/>
      <c r="F269" s="12"/>
      <c r="G269" s="12"/>
      <c r="H269" s="12"/>
    </row>
    <row r="270" spans="1:8" x14ac:dyDescent="0.2">
      <c r="A270" s="12"/>
      <c r="B270" s="12"/>
      <c r="D270" s="12"/>
      <c r="E270" s="12"/>
      <c r="F270" s="12"/>
      <c r="G270" s="12"/>
      <c r="H270" s="12"/>
    </row>
    <row r="271" spans="1:8" x14ac:dyDescent="0.2">
      <c r="A271" s="12"/>
      <c r="B271" s="12"/>
      <c r="D271" s="12"/>
      <c r="E271" s="12"/>
      <c r="F271" s="12"/>
      <c r="G271" s="12"/>
      <c r="H271" s="12"/>
    </row>
    <row r="272" spans="1:8" x14ac:dyDescent="0.2">
      <c r="A272" s="12"/>
      <c r="B272" s="12"/>
      <c r="D272" s="12"/>
      <c r="E272" s="12"/>
      <c r="F272" s="12"/>
      <c r="G272" s="12"/>
      <c r="H272" s="12"/>
    </row>
    <row r="273" spans="1:8" x14ac:dyDescent="0.2">
      <c r="A273" s="12"/>
      <c r="B273" s="12"/>
      <c r="D273" s="12"/>
      <c r="E273" s="12"/>
      <c r="F273" s="12"/>
      <c r="G273" s="12"/>
      <c r="H273" s="12"/>
    </row>
    <row r="274" spans="1:8" x14ac:dyDescent="0.2">
      <c r="A274" s="12"/>
      <c r="B274" s="12"/>
      <c r="D274" s="12"/>
      <c r="E274" s="12"/>
      <c r="F274" s="12"/>
      <c r="G274" s="12"/>
      <c r="H274" s="12"/>
    </row>
    <row r="275" spans="1:8" x14ac:dyDescent="0.2">
      <c r="A275" s="12"/>
      <c r="B275" s="12"/>
      <c r="D275" s="12"/>
      <c r="E275" s="12"/>
      <c r="F275" s="12"/>
      <c r="G275" s="12"/>
      <c r="H275" s="12"/>
    </row>
    <row r="276" spans="1:8" x14ac:dyDescent="0.2">
      <c r="A276" s="12"/>
      <c r="B276" s="12"/>
      <c r="D276" s="12"/>
      <c r="E276" s="12"/>
      <c r="F276" s="12"/>
      <c r="G276" s="12"/>
      <c r="H276" s="12"/>
    </row>
    <row r="277" spans="1:8" x14ac:dyDescent="0.2">
      <c r="A277" s="12"/>
      <c r="B277" s="12"/>
      <c r="D277" s="12"/>
      <c r="E277" s="12"/>
      <c r="F277" s="12"/>
      <c r="G277" s="12"/>
      <c r="H277" s="12"/>
    </row>
    <row r="278" spans="1:8" x14ac:dyDescent="0.2">
      <c r="A278" s="12"/>
      <c r="B278" s="12"/>
      <c r="D278" s="12"/>
      <c r="E278" s="12"/>
      <c r="F278" s="12"/>
      <c r="G278" s="12"/>
      <c r="H278" s="12"/>
    </row>
    <row r="279" spans="1:8" x14ac:dyDescent="0.2">
      <c r="A279" s="12"/>
      <c r="B279" s="12"/>
      <c r="D279" s="12"/>
      <c r="E279" s="12"/>
      <c r="F279" s="12"/>
      <c r="G279" s="12"/>
      <c r="H279" s="12"/>
    </row>
    <row r="280" spans="1:8" x14ac:dyDescent="0.2">
      <c r="A280" s="12"/>
      <c r="B280" s="12"/>
      <c r="D280" s="12"/>
      <c r="E280" s="12"/>
      <c r="F280" s="12"/>
      <c r="G280" s="12"/>
      <c r="H280" s="12"/>
    </row>
    <row r="281" spans="1:8" x14ac:dyDescent="0.2">
      <c r="A281" s="12"/>
      <c r="B281" s="12"/>
      <c r="D281" s="12"/>
      <c r="E281" s="12"/>
      <c r="F281" s="12"/>
      <c r="G281" s="12"/>
      <c r="H281" s="12"/>
    </row>
    <row r="282" spans="1:8" x14ac:dyDescent="0.2">
      <c r="A282" s="12"/>
      <c r="B282" s="12"/>
      <c r="D282" s="12"/>
      <c r="E282" s="12"/>
      <c r="F282" s="12"/>
      <c r="G282" s="12"/>
      <c r="H282" s="12"/>
    </row>
    <row r="283" spans="1:8" x14ac:dyDescent="0.2">
      <c r="A283" s="12"/>
      <c r="B283" s="12"/>
      <c r="D283" s="12"/>
      <c r="E283" s="12"/>
      <c r="F283" s="12"/>
      <c r="G283" s="12"/>
      <c r="H283" s="12"/>
    </row>
    <row r="284" spans="1:8" x14ac:dyDescent="0.2">
      <c r="A284" s="12"/>
      <c r="B284" s="12"/>
      <c r="D284" s="12"/>
      <c r="E284" s="12"/>
      <c r="F284" s="12"/>
      <c r="G284" s="12"/>
      <c r="H284" s="12"/>
    </row>
    <row r="285" spans="1:8" x14ac:dyDescent="0.2">
      <c r="A285" s="12"/>
      <c r="B285" s="12"/>
      <c r="D285" s="12"/>
      <c r="E285" s="12"/>
      <c r="F285" s="12"/>
      <c r="G285" s="12"/>
      <c r="H285" s="12"/>
    </row>
    <row r="286" spans="1:8" x14ac:dyDescent="0.2">
      <c r="A286" s="12"/>
      <c r="B286" s="12"/>
      <c r="D286" s="12"/>
      <c r="E286" s="12"/>
      <c r="F286" s="12"/>
      <c r="G286" s="12"/>
      <c r="H286" s="12"/>
    </row>
    <row r="287" spans="1:8" x14ac:dyDescent="0.2">
      <c r="A287" s="12"/>
      <c r="B287" s="12"/>
      <c r="D287" s="12"/>
      <c r="E287" s="12"/>
      <c r="F287" s="12"/>
      <c r="G287" s="12"/>
      <c r="H287" s="12"/>
    </row>
    <row r="288" spans="1:8" x14ac:dyDescent="0.2">
      <c r="A288" s="12"/>
      <c r="B288" s="12"/>
      <c r="D288" s="12"/>
      <c r="E288" s="12"/>
      <c r="F288" s="12"/>
      <c r="G288" s="12"/>
      <c r="H288" s="12"/>
    </row>
    <row r="293" spans="1:8" x14ac:dyDescent="0.2">
      <c r="A293" s="12"/>
      <c r="B293" s="12"/>
      <c r="D293" s="12"/>
      <c r="E293" s="12"/>
      <c r="F293" s="12"/>
      <c r="G293" s="12"/>
      <c r="H293" s="12"/>
    </row>
    <row r="294" spans="1:8" x14ac:dyDescent="0.2">
      <c r="A294" s="12"/>
      <c r="B294" s="12"/>
      <c r="D294" s="12"/>
      <c r="E294" s="12"/>
      <c r="F294" s="12"/>
      <c r="G294" s="12"/>
      <c r="H294" s="12"/>
    </row>
    <row r="295" spans="1:8" x14ac:dyDescent="0.2">
      <c r="A295" s="12"/>
      <c r="B295" s="12"/>
      <c r="D295" s="12"/>
      <c r="E295" s="12"/>
      <c r="F295" s="12"/>
      <c r="G295" s="12"/>
      <c r="H295" s="12"/>
    </row>
    <row r="296" spans="1:8" x14ac:dyDescent="0.2">
      <c r="A296" s="12"/>
      <c r="B296" s="12"/>
      <c r="D296" s="12"/>
      <c r="E296" s="12"/>
      <c r="F296" s="12"/>
      <c r="G296" s="12"/>
      <c r="H296" s="12"/>
    </row>
    <row r="297" spans="1:8" x14ac:dyDescent="0.2">
      <c r="A297" s="12"/>
      <c r="B297" s="12"/>
      <c r="D297" s="12"/>
      <c r="E297" s="12"/>
      <c r="F297" s="12"/>
      <c r="G297" s="12"/>
      <c r="H297" s="12"/>
    </row>
    <row r="298" spans="1:8" x14ac:dyDescent="0.2">
      <c r="A298" s="12"/>
      <c r="B298" s="12"/>
      <c r="D298" s="12"/>
      <c r="E298" s="12"/>
      <c r="F298" s="12"/>
      <c r="G298" s="12"/>
      <c r="H298" s="12"/>
    </row>
    <row r="299" spans="1:8" x14ac:dyDescent="0.2">
      <c r="A299" s="12"/>
      <c r="B299" s="12"/>
      <c r="D299" s="12"/>
      <c r="E299" s="12"/>
      <c r="F299" s="12"/>
      <c r="G299" s="12"/>
      <c r="H299" s="12"/>
    </row>
    <row r="300" spans="1:8" x14ac:dyDescent="0.2">
      <c r="A300" s="12"/>
      <c r="B300" s="12"/>
      <c r="D300" s="12"/>
      <c r="E300" s="12"/>
      <c r="F300" s="12"/>
      <c r="G300" s="12"/>
      <c r="H300" s="12"/>
    </row>
    <row r="301" spans="1:8" x14ac:dyDescent="0.2">
      <c r="A301" s="12"/>
      <c r="B301" s="12"/>
      <c r="D301" s="12"/>
      <c r="E301" s="12"/>
      <c r="F301" s="12"/>
      <c r="G301" s="12"/>
      <c r="H301" s="12"/>
    </row>
    <row r="302" spans="1:8" x14ac:dyDescent="0.2">
      <c r="A302" s="12"/>
      <c r="B302" s="12"/>
      <c r="D302" s="12"/>
      <c r="E302" s="12"/>
      <c r="F302" s="12"/>
      <c r="G302" s="12"/>
      <c r="H302" s="12"/>
    </row>
    <row r="303" spans="1:8" x14ac:dyDescent="0.2">
      <c r="A303" s="12"/>
      <c r="B303" s="12"/>
      <c r="D303" s="12"/>
      <c r="E303" s="12"/>
      <c r="F303" s="12"/>
      <c r="G303" s="12"/>
      <c r="H303" s="12"/>
    </row>
    <row r="304" spans="1:8" x14ac:dyDescent="0.2">
      <c r="A304" s="12"/>
      <c r="B304" s="12"/>
      <c r="D304" s="12"/>
      <c r="E304" s="12"/>
      <c r="F304" s="12"/>
      <c r="G304" s="12"/>
      <c r="H304" s="12"/>
    </row>
    <row r="305" spans="1:8" x14ac:dyDescent="0.2">
      <c r="A305" s="12"/>
      <c r="B305" s="12"/>
      <c r="D305" s="12"/>
      <c r="E305" s="12"/>
      <c r="F305" s="12"/>
      <c r="G305" s="12"/>
      <c r="H305" s="12"/>
    </row>
    <row r="306" spans="1:8" x14ac:dyDescent="0.2">
      <c r="A306" s="12"/>
      <c r="B306" s="12"/>
      <c r="D306" s="12"/>
      <c r="E306" s="12"/>
      <c r="F306" s="12"/>
      <c r="G306" s="12"/>
      <c r="H306" s="12"/>
    </row>
    <row r="307" spans="1:8" x14ac:dyDescent="0.2">
      <c r="A307" s="12"/>
      <c r="B307" s="12"/>
      <c r="D307" s="12"/>
      <c r="E307" s="12"/>
      <c r="F307" s="12"/>
      <c r="G307" s="12"/>
      <c r="H307" s="12"/>
    </row>
    <row r="308" spans="1:8" x14ac:dyDescent="0.2">
      <c r="A308" s="12"/>
      <c r="B308" s="12"/>
      <c r="D308" s="12"/>
      <c r="E308" s="12"/>
      <c r="F308" s="12"/>
      <c r="G308" s="12"/>
      <c r="H308" s="12"/>
    </row>
    <row r="309" spans="1:8" x14ac:dyDescent="0.2">
      <c r="A309" s="12"/>
      <c r="B309" s="12"/>
      <c r="D309" s="12"/>
      <c r="E309" s="12"/>
      <c r="F309" s="12"/>
      <c r="G309" s="12"/>
      <c r="H309" s="12"/>
    </row>
    <row r="310" spans="1:8" x14ac:dyDescent="0.2">
      <c r="A310" s="12"/>
      <c r="B310" s="12"/>
      <c r="D310" s="12"/>
      <c r="E310" s="12"/>
      <c r="F310" s="12"/>
      <c r="G310" s="12"/>
      <c r="H310" s="12"/>
    </row>
    <row r="311" spans="1:8" x14ac:dyDescent="0.2">
      <c r="A311" s="12"/>
      <c r="B311" s="12"/>
      <c r="D311" s="12"/>
      <c r="E311" s="12"/>
      <c r="F311" s="12"/>
      <c r="G311" s="12"/>
      <c r="H311" s="12"/>
    </row>
    <row r="312" spans="1:8" x14ac:dyDescent="0.2">
      <c r="A312" s="12"/>
      <c r="B312" s="12"/>
      <c r="D312" s="12"/>
      <c r="E312" s="12"/>
      <c r="F312" s="12"/>
      <c r="G312" s="12"/>
      <c r="H312" s="12"/>
    </row>
    <row r="313" spans="1:8" x14ac:dyDescent="0.2">
      <c r="A313" s="12"/>
      <c r="B313" s="12"/>
      <c r="D313" s="12"/>
      <c r="E313" s="12"/>
      <c r="F313" s="12"/>
      <c r="G313" s="12"/>
      <c r="H313" s="12"/>
    </row>
    <row r="314" spans="1:8" x14ac:dyDescent="0.2">
      <c r="A314" s="12"/>
      <c r="B314" s="12"/>
      <c r="D314" s="12"/>
      <c r="E314" s="12"/>
      <c r="F314" s="12"/>
      <c r="G314" s="12"/>
      <c r="H314" s="12"/>
    </row>
    <row r="315" spans="1:8" x14ac:dyDescent="0.2">
      <c r="A315" s="12"/>
      <c r="B315" s="12"/>
      <c r="D315" s="12"/>
      <c r="E315" s="12"/>
      <c r="F315" s="12"/>
      <c r="G315" s="12"/>
      <c r="H315" s="12"/>
    </row>
    <row r="316" spans="1:8" x14ac:dyDescent="0.2">
      <c r="A316" s="12"/>
      <c r="B316" s="12"/>
      <c r="D316" s="12"/>
      <c r="E316" s="12"/>
      <c r="F316" s="12"/>
      <c r="G316" s="12"/>
      <c r="H316" s="12"/>
    </row>
    <row r="317" spans="1:8" x14ac:dyDescent="0.2">
      <c r="A317" s="12"/>
      <c r="B317" s="12"/>
      <c r="D317" s="12"/>
      <c r="E317" s="12"/>
      <c r="F317" s="12"/>
      <c r="G317" s="12"/>
      <c r="H317" s="12"/>
    </row>
    <row r="318" spans="1:8" x14ac:dyDescent="0.2">
      <c r="A318" s="12"/>
      <c r="B318" s="12"/>
      <c r="D318" s="12"/>
      <c r="E318" s="12"/>
      <c r="F318" s="12"/>
      <c r="G318" s="12"/>
      <c r="H318" s="12"/>
    </row>
    <row r="319" spans="1:8" x14ac:dyDescent="0.2">
      <c r="A319" s="12"/>
      <c r="B319" s="12"/>
      <c r="D319" s="12"/>
      <c r="E319" s="12"/>
      <c r="F319" s="12"/>
      <c r="G319" s="12"/>
      <c r="H319" s="12"/>
    </row>
    <row r="320" spans="1:8" x14ac:dyDescent="0.2">
      <c r="A320" s="12"/>
      <c r="B320" s="12"/>
      <c r="D320" s="12"/>
      <c r="E320" s="12"/>
      <c r="F320" s="12"/>
      <c r="G320" s="12"/>
      <c r="H320" s="12"/>
    </row>
  </sheetData>
  <mergeCells count="10">
    <mergeCell ref="L2:P2"/>
    <mergeCell ref="Q2:S2"/>
    <mergeCell ref="T2:T3"/>
    <mergeCell ref="U2:U3"/>
    <mergeCell ref="A1:I1"/>
    <mergeCell ref="A2:A3"/>
    <mergeCell ref="B2:B3"/>
    <mergeCell ref="C2:C3"/>
    <mergeCell ref="D2:D3"/>
    <mergeCell ref="E2:I2"/>
  </mergeCells>
  <pageMargins left="0.7" right="0.7" top="0.75" bottom="0.75" header="0.3" footer="0.3"/>
  <pageSetup paperSize="9" scale="48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059B27-F5EF-4AC4-BE42-9E2DD5835D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E8D8123-F85E-4887-8B0D-3DF76A9AD4EB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9b75d5ef-9f4b-4445-abe8-84a77c292844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E76738E-F61E-4E90-94FB-B9A04FA7CC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eksplikatsioon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Microsoft Corporation</dc:creator>
  <cp:lastModifiedBy>Karin Tartu</cp:lastModifiedBy>
  <cp:lastPrinted>2017-04-24T08:56:32Z</cp:lastPrinted>
  <dcterms:created xsi:type="dcterms:W3CDTF">1996-10-14T23:33:28Z</dcterms:created>
  <dcterms:modified xsi:type="dcterms:W3CDTF">2017-07-31T13:05:31Z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